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8832" tabRatio="911"/>
  </bookViews>
  <sheets>
    <sheet name="Ohjeet" sheetId="15" r:id="rId1"/>
    <sheet name="Hinnoittelun yhteenveto" sheetId="14" r:id="rId2"/>
    <sheet name="1. Järjestelmän käyttöoikeus" sheetId="9" r:id="rId3"/>
    <sheet name="2. Toteutus ja käyttöönotto" sheetId="1" r:id="rId4"/>
    <sheet name="3. Tuki- ja ylläpitopalvelut" sheetId="19" r:id="rId5"/>
    <sheet name="4. Lisätyöt ja jatkokehitys" sheetId="23" r:id="rId6"/>
    <sheet name="5. Kehitysympäristö" sheetId="24" r:id="rId7"/>
  </sheets>
  <definedNames>
    <definedName name="_xlnm.Print_Area" localSheetId="2">'1. Järjestelmän käyttöoikeus'!$A$2:$G$69</definedName>
    <definedName name="_xlnm.Print_Area" localSheetId="3">'2. Toteutus ja käyttöönotto'!$A$1:$E$29</definedName>
    <definedName name="_xlnm.Print_Area" localSheetId="4">'3. Tuki- ja ylläpitopalvelut'!$A$1:$E$32</definedName>
    <definedName name="_xlnm.Print_Area" localSheetId="5">'4. Lisätyöt ja jatkokehitys'!$A$1:$I$31</definedName>
    <definedName name="_xlnm.Print_Area" localSheetId="6">'5. Kehitysympäristö'!$A$1:$D$16</definedName>
    <definedName name="_xlnm.Print_Area" localSheetId="1">'Hinnoittelun yhteenveto'!$A$1:$D$48</definedName>
    <definedName name="_xlnm.Print_Area" localSheetId="0">Ohjeet!$A$1:$J$35</definedName>
    <definedName name="_xlnm.Print_Titles" localSheetId="2">'1. Järjestelmän käyttöoikeus'!$2:$2</definedName>
    <definedName name="_xlnm.Print_Titles" localSheetId="4">'3. Tuki- ja ylläpitopalvelut'!$2:$2</definedName>
  </definedNames>
  <calcPr calcId="152511" calcOnSave="0"/>
</workbook>
</file>

<file path=xl/calcChain.xml><?xml version="1.0" encoding="utf-8"?>
<calcChain xmlns="http://schemas.openxmlformats.org/spreadsheetml/2006/main">
  <c r="K22" i="23" l="1"/>
  <c r="K20" i="23"/>
  <c r="K18" i="23"/>
  <c r="K16" i="23"/>
  <c r="F56" i="9"/>
  <c r="C15" i="14" s="1"/>
  <c r="C14" i="14"/>
  <c r="F48" i="9"/>
  <c r="F44" i="9"/>
  <c r="C13" i="14" s="1"/>
  <c r="C25" i="14"/>
  <c r="E27" i="19"/>
  <c r="E28" i="19"/>
  <c r="C27" i="14" s="1"/>
  <c r="E17" i="19"/>
  <c r="C35" i="14"/>
  <c r="C36" i="14" s="1"/>
  <c r="D25" i="23"/>
  <c r="C29" i="23" s="1"/>
  <c r="D29" i="23" s="1"/>
  <c r="C31" i="14" s="1"/>
  <c r="C32" i="14" s="1"/>
  <c r="D13" i="1"/>
  <c r="D28" i="1"/>
  <c r="D19" i="1"/>
  <c r="D25" i="1"/>
  <c r="C21" i="14"/>
  <c r="E22" i="19"/>
  <c r="E23" i="19" s="1"/>
  <c r="C26" i="14" s="1"/>
  <c r="B64" i="9"/>
  <c r="B65" i="9" s="1"/>
  <c r="B66" i="9" s="1"/>
  <c r="B67" i="9" s="1"/>
  <c r="B68" i="9" s="1"/>
  <c r="B54" i="9"/>
  <c r="B55" i="9"/>
  <c r="F20" i="9"/>
  <c r="C12" i="14"/>
  <c r="C20" i="14"/>
  <c r="D86" i="19"/>
  <c r="D87" i="19"/>
  <c r="D88" i="19"/>
  <c r="D89" i="19"/>
  <c r="D90" i="19"/>
  <c r="D91" i="19"/>
  <c r="C19" i="14"/>
  <c r="C22" i="14" s="1"/>
  <c r="E18" i="19"/>
  <c r="D92" i="19"/>
  <c r="D94" i="19" s="1"/>
  <c r="F58" i="9"/>
  <c r="E31" i="19" l="1"/>
  <c r="C16" i="14"/>
  <c r="C28" i="14"/>
  <c r="C38" i="14" l="1"/>
</calcChain>
</file>

<file path=xl/comments1.xml><?xml version="1.0" encoding="utf-8"?>
<comments xmlns="http://schemas.openxmlformats.org/spreadsheetml/2006/main">
  <authors>
    <author>Tekijä</author>
  </authors>
  <commentList>
    <comment ref="E48" authorId="0" shapeId="0">
      <text>
        <r>
          <rPr>
            <b/>
            <sz val="9"/>
            <color indexed="81"/>
            <rFont val="Tahoma"/>
            <family val="2"/>
          </rPr>
          <t>HUOM! Hinta voi olla enintään 10% solun F20 hinnasta</t>
        </r>
        <r>
          <rPr>
            <sz val="9"/>
            <color indexed="81"/>
            <rFont val="Tahoma"/>
            <family val="2"/>
          </rPr>
          <t xml:space="preserve">
</t>
        </r>
      </text>
    </comment>
  </commentList>
</comments>
</file>

<file path=xl/comments2.xml><?xml version="1.0" encoding="utf-8"?>
<comments xmlns="http://schemas.openxmlformats.org/spreadsheetml/2006/main">
  <authors>
    <author>Tekijä</author>
  </authors>
  <commentList>
    <comment ref="F15" authorId="0" shapeId="0">
      <text>
        <r>
          <rPr>
            <b/>
            <sz val="9"/>
            <color indexed="81"/>
            <rFont val="Tahoma"/>
            <family val="2"/>
          </rPr>
          <t>Merkitään suorituspaikka</t>
        </r>
        <r>
          <rPr>
            <sz val="9"/>
            <color indexed="81"/>
            <rFont val="Tahoma"/>
            <family val="2"/>
          </rPr>
          <t xml:space="preserve">
</t>
        </r>
      </text>
    </comment>
    <comment ref="G15" authorId="0" shapeId="0">
      <text>
        <r>
          <rPr>
            <b/>
            <sz val="9"/>
            <color indexed="81"/>
            <rFont val="Tahoma"/>
            <family val="2"/>
          </rPr>
          <t>Merkitään suorituspaikka</t>
        </r>
        <r>
          <rPr>
            <sz val="9"/>
            <color indexed="81"/>
            <rFont val="Tahoma"/>
            <family val="2"/>
          </rPr>
          <t xml:space="preserve">
</t>
        </r>
      </text>
    </comment>
    <comment ref="H15" authorId="0" shapeId="0">
      <text>
        <r>
          <rPr>
            <b/>
            <sz val="9"/>
            <color indexed="81"/>
            <rFont val="Tahoma"/>
            <family val="2"/>
          </rPr>
          <t>Merkitään suorituspaikka</t>
        </r>
        <r>
          <rPr>
            <sz val="9"/>
            <color indexed="81"/>
            <rFont val="Tahoma"/>
            <family val="2"/>
          </rPr>
          <t xml:space="preserve">
</t>
        </r>
      </text>
    </comment>
    <comment ref="E16" authorId="0" shapeId="0">
      <text>
        <r>
          <rPr>
            <b/>
            <sz val="9"/>
            <color indexed="81"/>
            <rFont val="Tahoma"/>
            <family val="2"/>
          </rPr>
          <t>Merkitään osuus työstä (%)</t>
        </r>
      </text>
    </comment>
    <comment ref="F16" authorId="0" shapeId="0">
      <text>
        <r>
          <rPr>
            <b/>
            <sz val="9"/>
            <color indexed="81"/>
            <rFont val="Tahoma"/>
            <family val="2"/>
          </rPr>
          <t>Merkitään osuus työstä (%)</t>
        </r>
      </text>
    </comment>
    <comment ref="G16" authorId="0" shapeId="0">
      <text>
        <r>
          <rPr>
            <b/>
            <sz val="9"/>
            <color indexed="81"/>
            <rFont val="Tahoma"/>
            <family val="2"/>
          </rPr>
          <t>Merkitään osuus työstä (%)</t>
        </r>
      </text>
    </comment>
    <comment ref="H16" authorId="0" shapeId="0">
      <text>
        <r>
          <rPr>
            <b/>
            <sz val="9"/>
            <color indexed="81"/>
            <rFont val="Tahoma"/>
            <family val="2"/>
          </rPr>
          <t>Merkitään osuus työstä (%)</t>
        </r>
      </text>
    </comment>
    <comment ref="E17" authorId="0" shapeId="0">
      <text>
        <r>
          <rPr>
            <b/>
            <sz val="9"/>
            <color indexed="81"/>
            <rFont val="Tahoma"/>
            <family val="2"/>
          </rPr>
          <t>Merkitään työn päivähinta (€)</t>
        </r>
        <r>
          <rPr>
            <sz val="9"/>
            <color indexed="81"/>
            <rFont val="Tahoma"/>
            <family val="2"/>
          </rPr>
          <t xml:space="preserve">
</t>
        </r>
      </text>
    </comment>
    <comment ref="F17" authorId="0" shapeId="0">
      <text>
        <r>
          <rPr>
            <b/>
            <sz val="9"/>
            <color indexed="81"/>
            <rFont val="Tahoma"/>
            <family val="2"/>
          </rPr>
          <t>Merkitään työn päivähinta (€)</t>
        </r>
        <r>
          <rPr>
            <sz val="9"/>
            <color indexed="81"/>
            <rFont val="Tahoma"/>
            <family val="2"/>
          </rPr>
          <t xml:space="preserve">
</t>
        </r>
      </text>
    </comment>
    <comment ref="G17" authorId="0" shapeId="0">
      <text>
        <r>
          <rPr>
            <b/>
            <sz val="9"/>
            <color indexed="81"/>
            <rFont val="Tahoma"/>
            <family val="2"/>
          </rPr>
          <t>Merkitään työn päivähinta (€)</t>
        </r>
        <r>
          <rPr>
            <sz val="9"/>
            <color indexed="81"/>
            <rFont val="Tahoma"/>
            <family val="2"/>
          </rPr>
          <t xml:space="preserve">
</t>
        </r>
      </text>
    </comment>
    <comment ref="H17" authorId="0" shapeId="0">
      <text>
        <r>
          <rPr>
            <b/>
            <sz val="9"/>
            <color indexed="81"/>
            <rFont val="Tahoma"/>
            <family val="2"/>
          </rPr>
          <t>Merkitään työn päivähinta (€)</t>
        </r>
        <r>
          <rPr>
            <sz val="9"/>
            <color indexed="81"/>
            <rFont val="Tahoma"/>
            <family val="2"/>
          </rPr>
          <t xml:space="preserve">
</t>
        </r>
      </text>
    </comment>
    <comment ref="E18" authorId="0" shapeId="0">
      <text>
        <r>
          <rPr>
            <b/>
            <sz val="9"/>
            <color indexed="81"/>
            <rFont val="Tahoma"/>
            <family val="2"/>
          </rPr>
          <t>Merkitään osuus työstä (%)</t>
        </r>
      </text>
    </comment>
    <comment ref="F18" authorId="0" shapeId="0">
      <text>
        <r>
          <rPr>
            <b/>
            <sz val="9"/>
            <color indexed="81"/>
            <rFont val="Tahoma"/>
            <family val="2"/>
          </rPr>
          <t>Merkitään osuus työstä (%)</t>
        </r>
      </text>
    </comment>
    <comment ref="G18" authorId="0" shapeId="0">
      <text>
        <r>
          <rPr>
            <b/>
            <sz val="9"/>
            <color indexed="81"/>
            <rFont val="Tahoma"/>
            <family val="2"/>
          </rPr>
          <t>Merkitään osuus työstä (%)</t>
        </r>
      </text>
    </comment>
    <comment ref="H18" authorId="0" shapeId="0">
      <text>
        <r>
          <rPr>
            <b/>
            <sz val="9"/>
            <color indexed="81"/>
            <rFont val="Tahoma"/>
            <family val="2"/>
          </rPr>
          <t>Merkitään osuus työstä (%)</t>
        </r>
      </text>
    </comment>
    <comment ref="E19" authorId="0" shapeId="0">
      <text>
        <r>
          <rPr>
            <b/>
            <sz val="9"/>
            <color indexed="81"/>
            <rFont val="Tahoma"/>
            <family val="2"/>
          </rPr>
          <t>Merkitään työn päivähinta (€)</t>
        </r>
        <r>
          <rPr>
            <sz val="9"/>
            <color indexed="81"/>
            <rFont val="Tahoma"/>
            <family val="2"/>
          </rPr>
          <t xml:space="preserve">
</t>
        </r>
      </text>
    </comment>
    <comment ref="F19" authorId="0" shapeId="0">
      <text>
        <r>
          <rPr>
            <b/>
            <sz val="9"/>
            <color indexed="81"/>
            <rFont val="Tahoma"/>
            <family val="2"/>
          </rPr>
          <t>Merkitään työn päivähinta (€)</t>
        </r>
        <r>
          <rPr>
            <sz val="9"/>
            <color indexed="81"/>
            <rFont val="Tahoma"/>
            <family val="2"/>
          </rPr>
          <t xml:space="preserve">
</t>
        </r>
      </text>
    </comment>
    <comment ref="G19" authorId="0" shapeId="0">
      <text>
        <r>
          <rPr>
            <b/>
            <sz val="9"/>
            <color indexed="81"/>
            <rFont val="Tahoma"/>
            <family val="2"/>
          </rPr>
          <t>Merkitään työn päivähinta (€)</t>
        </r>
        <r>
          <rPr>
            <sz val="9"/>
            <color indexed="81"/>
            <rFont val="Tahoma"/>
            <family val="2"/>
          </rPr>
          <t xml:space="preserve">
</t>
        </r>
      </text>
    </comment>
    <comment ref="H19" authorId="0" shapeId="0">
      <text>
        <r>
          <rPr>
            <b/>
            <sz val="9"/>
            <color indexed="81"/>
            <rFont val="Tahoma"/>
            <family val="2"/>
          </rPr>
          <t>Merkitään työn päivähinta (€)</t>
        </r>
        <r>
          <rPr>
            <sz val="9"/>
            <color indexed="81"/>
            <rFont val="Tahoma"/>
            <family val="2"/>
          </rPr>
          <t xml:space="preserve">
</t>
        </r>
      </text>
    </comment>
    <comment ref="E20" authorId="0" shapeId="0">
      <text>
        <r>
          <rPr>
            <b/>
            <sz val="9"/>
            <color indexed="81"/>
            <rFont val="Tahoma"/>
            <family val="2"/>
          </rPr>
          <t>Merkitään osuus työstä (%)</t>
        </r>
      </text>
    </comment>
    <comment ref="F20" authorId="0" shapeId="0">
      <text>
        <r>
          <rPr>
            <b/>
            <sz val="9"/>
            <color indexed="81"/>
            <rFont val="Tahoma"/>
            <family val="2"/>
          </rPr>
          <t>Merkitään osuus työstä (%)</t>
        </r>
      </text>
    </comment>
    <comment ref="G20" authorId="0" shapeId="0">
      <text>
        <r>
          <rPr>
            <b/>
            <sz val="9"/>
            <color indexed="81"/>
            <rFont val="Tahoma"/>
            <family val="2"/>
          </rPr>
          <t>Merkitään osuus työstä (%)</t>
        </r>
      </text>
    </comment>
    <comment ref="H20" authorId="0" shapeId="0">
      <text>
        <r>
          <rPr>
            <b/>
            <sz val="9"/>
            <color indexed="81"/>
            <rFont val="Tahoma"/>
            <family val="2"/>
          </rPr>
          <t>Merkitään osuus työstä (%)</t>
        </r>
      </text>
    </comment>
    <comment ref="E21" authorId="0" shapeId="0">
      <text>
        <r>
          <rPr>
            <b/>
            <sz val="9"/>
            <color indexed="81"/>
            <rFont val="Tahoma"/>
            <family val="2"/>
          </rPr>
          <t>Merkitään työn päivähinta (€)</t>
        </r>
        <r>
          <rPr>
            <sz val="9"/>
            <color indexed="81"/>
            <rFont val="Tahoma"/>
            <family val="2"/>
          </rPr>
          <t xml:space="preserve">
</t>
        </r>
      </text>
    </comment>
    <comment ref="F21" authorId="0" shapeId="0">
      <text>
        <r>
          <rPr>
            <b/>
            <sz val="9"/>
            <color indexed="81"/>
            <rFont val="Tahoma"/>
            <family val="2"/>
          </rPr>
          <t>Merkitään työn päivähinta (€)</t>
        </r>
        <r>
          <rPr>
            <sz val="9"/>
            <color indexed="81"/>
            <rFont val="Tahoma"/>
            <family val="2"/>
          </rPr>
          <t xml:space="preserve">
</t>
        </r>
      </text>
    </comment>
    <comment ref="G21" authorId="0" shapeId="0">
      <text>
        <r>
          <rPr>
            <b/>
            <sz val="9"/>
            <color indexed="81"/>
            <rFont val="Tahoma"/>
            <family val="2"/>
          </rPr>
          <t>Merkitään työn päivähinta (€)</t>
        </r>
        <r>
          <rPr>
            <sz val="9"/>
            <color indexed="81"/>
            <rFont val="Tahoma"/>
            <family val="2"/>
          </rPr>
          <t xml:space="preserve">
</t>
        </r>
      </text>
    </comment>
    <comment ref="H21" authorId="0" shapeId="0">
      <text>
        <r>
          <rPr>
            <b/>
            <sz val="9"/>
            <color indexed="81"/>
            <rFont val="Tahoma"/>
            <family val="2"/>
          </rPr>
          <t>Merkitään työn päivähinta (€)</t>
        </r>
        <r>
          <rPr>
            <sz val="9"/>
            <color indexed="81"/>
            <rFont val="Tahoma"/>
            <family val="2"/>
          </rPr>
          <t xml:space="preserve">
</t>
        </r>
      </text>
    </comment>
    <comment ref="E22" authorId="0" shapeId="0">
      <text>
        <r>
          <rPr>
            <b/>
            <sz val="9"/>
            <color indexed="81"/>
            <rFont val="Tahoma"/>
            <family val="2"/>
          </rPr>
          <t>Merkitään osuus työstä (%)</t>
        </r>
      </text>
    </comment>
    <comment ref="F22" authorId="0" shapeId="0">
      <text>
        <r>
          <rPr>
            <b/>
            <sz val="9"/>
            <color indexed="81"/>
            <rFont val="Tahoma"/>
            <family val="2"/>
          </rPr>
          <t>Merkitään osuus työstä (%)</t>
        </r>
      </text>
    </comment>
    <comment ref="G22" authorId="0" shapeId="0">
      <text>
        <r>
          <rPr>
            <b/>
            <sz val="9"/>
            <color indexed="81"/>
            <rFont val="Tahoma"/>
            <family val="2"/>
          </rPr>
          <t>Merkitään osuus työstä (%)</t>
        </r>
      </text>
    </comment>
    <comment ref="H22" authorId="0" shapeId="0">
      <text>
        <r>
          <rPr>
            <b/>
            <sz val="9"/>
            <color indexed="81"/>
            <rFont val="Tahoma"/>
            <family val="2"/>
          </rPr>
          <t>Merkitään osuus työstä (%)</t>
        </r>
      </text>
    </comment>
    <comment ref="E23" authorId="0" shapeId="0">
      <text>
        <r>
          <rPr>
            <b/>
            <sz val="9"/>
            <color indexed="81"/>
            <rFont val="Tahoma"/>
            <family val="2"/>
          </rPr>
          <t>Merkitään työn päivähinta (€)</t>
        </r>
        <r>
          <rPr>
            <sz val="9"/>
            <color indexed="81"/>
            <rFont val="Tahoma"/>
            <family val="2"/>
          </rPr>
          <t xml:space="preserve">
</t>
        </r>
      </text>
    </comment>
    <comment ref="F23" authorId="0" shapeId="0">
      <text>
        <r>
          <rPr>
            <b/>
            <sz val="9"/>
            <color indexed="81"/>
            <rFont val="Tahoma"/>
            <family val="2"/>
          </rPr>
          <t>Merkitään työn päivähinta (€)</t>
        </r>
        <r>
          <rPr>
            <sz val="9"/>
            <color indexed="81"/>
            <rFont val="Tahoma"/>
            <family val="2"/>
          </rPr>
          <t xml:space="preserve">
</t>
        </r>
      </text>
    </comment>
    <comment ref="G23" authorId="0" shapeId="0">
      <text>
        <r>
          <rPr>
            <b/>
            <sz val="9"/>
            <color indexed="81"/>
            <rFont val="Tahoma"/>
            <family val="2"/>
          </rPr>
          <t>Merkitään työn päivähinta (€)</t>
        </r>
        <r>
          <rPr>
            <sz val="9"/>
            <color indexed="81"/>
            <rFont val="Tahoma"/>
            <family val="2"/>
          </rPr>
          <t xml:space="preserve">
</t>
        </r>
      </text>
    </comment>
    <comment ref="H23" authorId="0" shapeId="0">
      <text>
        <r>
          <rPr>
            <b/>
            <sz val="9"/>
            <color indexed="81"/>
            <rFont val="Tahoma"/>
            <family val="2"/>
          </rPr>
          <t>Merkitään työn päivähinta (€)</t>
        </r>
        <r>
          <rPr>
            <sz val="9"/>
            <color indexed="81"/>
            <rFont val="Tahoma"/>
            <family val="2"/>
          </rPr>
          <t xml:space="preserve">
</t>
        </r>
      </text>
    </comment>
  </commentList>
</comments>
</file>

<file path=xl/sharedStrings.xml><?xml version="1.0" encoding="utf-8"?>
<sst xmlns="http://schemas.openxmlformats.org/spreadsheetml/2006/main" count="258" uniqueCount="164">
  <si>
    <t>ID</t>
  </si>
  <si>
    <t>Kuvaus</t>
  </si>
  <si>
    <t>YHTEENSÄ</t>
  </si>
  <si>
    <t>Vastausohjeet</t>
  </si>
  <si>
    <t>HINNOITTELUN OHJEET</t>
  </si>
  <si>
    <t>Kaikki tarjouksen hinnat tulee antaa tällä hintalomakkeella.</t>
  </si>
  <si>
    <t>Hinnat ilmoitetaan ilman arvonlisäveroa.</t>
  </si>
  <si>
    <t>&lt;ohjelmiston nimi&gt;</t>
  </si>
  <si>
    <t>&lt;TARJOAJAN NIMI&gt;</t>
  </si>
  <si>
    <t>HINNOITTELUN YHTEENVETO - VERTAILUHINTA</t>
  </si>
  <si>
    <t>VERTAILUHINTA:</t>
  </si>
  <si>
    <t>Hinnoittelun yhteenveto ja vertailuhinta muodostuvat automaattisesti tämän taulukon perusteella.</t>
  </si>
  <si>
    <t>Vertailuhinta lasketaan "Hinnoittelun yhteenveto" -välilehden mukaisesti.</t>
  </si>
  <si>
    <t>Jatkuvat tukipalvelut (€/vuosi)</t>
  </si>
  <si>
    <t>JATKUVAT TUKI- JA YLLÄPITOPALVELUT</t>
  </si>
  <si>
    <t>Yhteensä (€)</t>
  </si>
  <si>
    <t>Tuotantokäyttö</t>
  </si>
  <si>
    <t>Vuosi 1</t>
  </si>
  <si>
    <t>Vuosi 2</t>
  </si>
  <si>
    <t>Vuosi 3</t>
  </si>
  <si>
    <t>Vuosi 4</t>
  </si>
  <si>
    <t>Vuosi 5</t>
  </si>
  <si>
    <t>Vuosi 6</t>
  </si>
  <si>
    <t>TOTEUTUS JA KÄYTTÖÖNOTTO</t>
  </si>
  <si>
    <t>Hinta</t>
  </si>
  <si>
    <t>Taulukossa olevia kaavoja ei saa muuttaa.</t>
  </si>
  <si>
    <t>Muilla välilehdillä on esitettävä välilehden mukaiset hintaerittelyt.</t>
  </si>
  <si>
    <t>Hintojen voimassaolo on määritelty sopimuksissa ja niiden liitteissä.</t>
  </si>
  <si>
    <t xml:space="preserve">Tarjoaja sitoutuu toimittamaan Järjestelmän ja siihen liittyvät palvelut tässä lomakkeessa antamillaan hinnoilla. </t>
  </si>
  <si>
    <t>Kaikki hinnat annetaan nykyisen hinta- ja kustannustason mukaisesti.</t>
  </si>
  <si>
    <t xml:space="preserve">Tarjoaja täyttää hinnoittelulomakkeen muut välilehdet. </t>
  </si>
  <si>
    <t>Järjestelmätuki (€/kk)</t>
  </si>
  <si>
    <t>Järjestelmäylläpito (€/kk)</t>
  </si>
  <si>
    <t>Pilottiprojekti</t>
  </si>
  <si>
    <t>Osaamistaso 1</t>
  </si>
  <si>
    <t>Hinta (€ / htp)</t>
  </si>
  <si>
    <t>Osaamistaso 2</t>
  </si>
  <si>
    <t>Osaamistaso 4</t>
  </si>
  <si>
    <t>Osaamistaso 3</t>
  </si>
  <si>
    <t>Osuus työstä (%)</t>
  </si>
  <si>
    <t>Osaamistasot</t>
  </si>
  <si>
    <t>Hinta (€ / vuosi)</t>
  </si>
  <si>
    <t>Hinta (€ / kk)</t>
  </si>
  <si>
    <t>"On-site"
Työn suoritus asiakkaan tiloissa / Suomessa Tilaajien toimialueella</t>
  </si>
  <si>
    <t xml:space="preserve">"Near-site"
Työn suoritus muualla Euroopassa </t>
  </si>
  <si>
    <t>Toteutusprojekti (kiinteä hinta)</t>
  </si>
  <si>
    <t>Kiinteä hinta</t>
  </si>
  <si>
    <t>Toteutusprojekti (Kiinteä hinta)</t>
  </si>
  <si>
    <t>Työn jakautuminen ei koske yksittäistä henkilöä vai kaikkia kyseisen osaamistason henkilöitä summana projektia kohden.</t>
  </si>
  <si>
    <t xml:space="preserve"> On-site -työn osuus oltava vähintään 25 %</t>
  </si>
  <si>
    <r>
      <t xml:space="preserve">Tarjoaja voi täyttää ainoastaan                      </t>
    </r>
    <r>
      <rPr>
        <sz val="10"/>
        <color indexed="51"/>
        <rFont val="Arial"/>
        <family val="2"/>
      </rPr>
      <t xml:space="preserve"> </t>
    </r>
    <r>
      <rPr>
        <sz val="10"/>
        <color indexed="8"/>
        <rFont val="Arial"/>
        <family val="2"/>
      </rPr>
      <t>merkityt solut.</t>
    </r>
  </si>
  <si>
    <t>Työn vertailuhinta (€ / htp)</t>
  </si>
  <si>
    <t>Pilottiprojekti (kiinteä hinta)</t>
  </si>
  <si>
    <t>Toteutusprojekti</t>
  </si>
  <si>
    <t>Sisältö</t>
  </si>
  <si>
    <t>Ohjelmisto</t>
  </si>
  <si>
    <t>Käyttötarkoitus / Kuvaus</t>
  </si>
  <si>
    <t>Toteutus ja käyttöönotto yhteensä</t>
  </si>
  <si>
    <t xml:space="preserve">Tulevien mahdollisten Järjestelmän kehittämiseen ja uusien toiminnallisuuksien toteuttamiseen sekä käyttöönottoon liittyvien erillisprojektien hinta määritellään työn päivähintojen perusteella. </t>
  </si>
  <si>
    <t>Hinta yhteensä</t>
  </si>
  <si>
    <t>Hinnoitteluperuste</t>
  </si>
  <si>
    <t>Järjestelmän käyttöoikeus / Järjestelmään liittyvät Valmisohjelmistot (ei huomioida vertailuhinnassa)</t>
  </si>
  <si>
    <t xml:space="preserve"> On-site -työn osuus oltava vähintään 25%</t>
  </si>
  <si>
    <t xml:space="preserve"> On-site -työn osuus oltava vähintään 90 %</t>
  </si>
  <si>
    <t xml:space="preserve">Tarjoaja antaa päivähinnan kullekin osaamistasolle työn suorituspaikan mukaisesti. Jokaiselle osaamistasolle on annettava hinta vähintään yhteen työn suorituspaikkaan liittyen. </t>
  </si>
  <si>
    <t>Hankintarenkaan käyttöönotot (kiinteä hinta)</t>
  </si>
  <si>
    <t>Pilottiprojekti (Kiinteä hinta)</t>
  </si>
  <si>
    <t>Hankintarenkaan käyttöönotot</t>
  </si>
  <si>
    <t>Hankintarenkaan käyttöönottoprojektit (Kiinteä hinta)</t>
  </si>
  <si>
    <t>Vertailuhinnassa huomioitavat ohjelmistojen käyttöoikeudet yhteensä</t>
  </si>
  <si>
    <t>Tarjoajan nimi tulee ilmoittaa välilehdellä 2 (Hinnoittelun yhteenveto)</t>
  </si>
  <si>
    <t>1. Järjestelmän käyttöoikeudet</t>
  </si>
  <si>
    <t>2. Järjestelmän toteutus ja käyttöönotto</t>
  </si>
  <si>
    <t>3. Järjestelmän tuki- ja ylläpitopalvelut</t>
  </si>
  <si>
    <t>Tarkempi erittely välilehdellä "1. Järjestelmän käyttöoikeus"</t>
  </si>
  <si>
    <t>Tarkempi erittely välilehdellä "2. Toteutus ja käyttöönotto"</t>
  </si>
  <si>
    <t>Tarkempi erittely välilehdellä "3. Tuki- ja ylläpitopalvelut"</t>
  </si>
  <si>
    <t xml:space="preserve">4. Lisätyöt ja jatkokehitys </t>
  </si>
  <si>
    <t>Lisätyöt ja jatkokehitys</t>
  </si>
  <si>
    <t>Järjestelmään liittyvien valmisohjelmistojen käyttöoikeudet / lisenssit</t>
  </si>
  <si>
    <t>Hinta (€ / Loppukäyttäjä / kk)</t>
  </si>
  <si>
    <t>Hinta (€ / vuosi / 40 000 Loppukäyttäjää)</t>
  </si>
  <si>
    <t>Hinta (€ / Loppukäyttäjä)</t>
  </si>
  <si>
    <t>Tarjottava ohjelmisto ja lisätiedot</t>
  </si>
  <si>
    <t>Käyttöoikeus kattaa sopimuksissa ja sen liitteissä (tekniset käyttöympäristöt, vaatimusmäärittely, toteutus- ja käyttöönottosuunnitelma sekä palvelukuvaus) kuvatut ympäristöt.</t>
  </si>
  <si>
    <t xml:space="preserve">Toteutus- ja käyttöönottoprojektien aikana Asiakkaalta ja Tilaajalta vaadittavat ohjelmistolisenssit sisältyvät tämän kohdan mukaan laskettavaan Järjestelmän lisenssien vertailuhintaan. </t>
  </si>
  <si>
    <t>Lisätöiden / Jatkokehityksen / työmääräarvio 
(htp)</t>
  </si>
  <si>
    <t>"Off-shore 1"
Työn suoritus Euroopan ulkopuolella</t>
  </si>
  <si>
    <t>"Off-shore 2"
Työn suoritus Euroopan ulkopuolella</t>
  </si>
  <si>
    <t>Suorituspaikka tarkemmin</t>
  </si>
  <si>
    <t>KEHITYSYMPÄRISTÖN HINNOITTELU</t>
  </si>
  <si>
    <t>Kehitysympäristön ylläpidon hinta</t>
  </si>
  <si>
    <t>5. Kehitysympäristö</t>
  </si>
  <si>
    <t>Tarkempi erittely välilehdellä "4. Lisätyöt ja jatkokehitys"</t>
  </si>
  <si>
    <t>Tarkempi erittely välilehdellä "5. Kehitysympäristö"</t>
  </si>
  <si>
    <t>Järjestelmäkokonaisuuden vaatima sisäinen integraatio-ohjelmisto / alusta Järjestelmän muodostavien eri ohjelmistojen integroimiseksi</t>
  </si>
  <si>
    <t>Tuki- ja ylläpitopalveluiden hinnat sisältävät kaikki Palvelusopimuksen ja sen liitteiden mukaiset Järjestelmän tuki- ja ylläpitopalvelut. Näiden palveluiden ja palveluiden hintojen tulee kattaa kaikki hankinnan laajuuteen kuuluvat Järjestelmätoimittajan, Järjestelmätoimittajan alihankkijoiden sekä 3. osapuolen valmisohjelmistot.</t>
  </si>
  <si>
    <t>Lisätiedot ympäristöistä</t>
  </si>
  <si>
    <r>
      <t xml:space="preserve">Järjestelmäkokonaisuuden vaatima Järjestelmän pääsyä valvova ohjelmisto (tai muu pääsynhallinnassa käytettävä tekninen ratkaisu) </t>
    </r>
    <r>
      <rPr>
        <i/>
        <sz val="8"/>
        <rFont val="Arial"/>
        <family val="2"/>
      </rPr>
      <t>ks. Ei-toiminnalliset vaatimukset</t>
    </r>
  </si>
  <si>
    <t>JÄRJESTELMÄN KÄYTTÖOIKEUS - LISENSSIEN HINNOITTELU</t>
  </si>
  <si>
    <t>Järjestelmätoimittajan ympäristöt ja ylläpito, 3 kuukautta</t>
  </si>
  <si>
    <t>Tarjouspyyntö Selvitys F Hinnoittelulomake</t>
  </si>
  <si>
    <t>Jatkuvat palvelut / Perusmaksu</t>
  </si>
  <si>
    <t>Tuki- ja ylläpitopalvelut</t>
  </si>
  <si>
    <t>Jatkuvat palvelut / Loppukäyttäjäkohtainen hinta</t>
  </si>
  <si>
    <t>Jatkuvat palvelut / Palveluportaalin käyttäjäkohtainen hinta</t>
  </si>
  <si>
    <t>Hinta (€ / Palveluportaalin käyttäjä / kk)</t>
  </si>
  <si>
    <t xml:space="preserve">Käyttäjäkohtaisten maksujen maksu tapahtuu Palvelusopimuksen mukaisesti Järjestelmän tuotantokäytön piirissä olevien Loppukäyttäjien sekä Palveluportaalin käyttäjien määrän perusteella. </t>
  </si>
  <si>
    <t xml:space="preserve">Palveluiden vertailuhinnan laskenta perustuu oletukseen, että palveluiden sisältö, kohde ja palvelutasovaatimukset eivät muutu tuotantokäytön ensimmäisten 7 vuoden aikana. </t>
  </si>
  <si>
    <t xml:space="preserve">Palveluiden perusmaksu voi olla enintään 50% 40 000 Loppukäyttäjälle mitoitettujen palveluiden vuosihinnasta. Perusmaksun maksaminen alkaa Järjestelmän tuotantokäytön alkaessa. </t>
  </si>
  <si>
    <t>Järjestelmätuki ja ylläpito - Perusmaksu (7 vuotta tuotantokäyttöä)</t>
  </si>
  <si>
    <t>Järjestelmätuki ja ylläpito - Loppukäyttäjäkohtainen maksu (7 vuotta tuotantokäyttöä)</t>
  </si>
  <si>
    <t>Järjestelmätuki ja ylläpito - Palveluportaalin käyttäjäkohtainen maksu (7 vuotta tuotantokäyttöä)</t>
  </si>
  <si>
    <t>Järjestelmän Loppukäyttäjän käyttöoikeus / Järjestelmätoimittajan Valmisohjelmistot ja Kolmannen Osapuolen Valmisohjelmistot</t>
  </si>
  <si>
    <t>Järjestelmän Palveluportaalin käyttöoikeus / Järjestelmätoimittajan Valmisohjelmistot ja Kolmannen Osapuolen Valmisohjelmistot</t>
  </si>
  <si>
    <t>Hinta (€ / Palveluportaalin käyttäjä)</t>
  </si>
  <si>
    <t>Järjestelmän Loppukäyttäjän käyttöoikeus (alla esitetyt ohjelmistot)</t>
  </si>
  <si>
    <t>Projektijohtaja, Toiminnallinen ratkaisuvastaava, Tekninen ratkaisuvastaava, Erittäin kokenut neuvonantaja</t>
  </si>
  <si>
    <t>Terveydenhuollon ratkaisun pääasiantuntija, Sosiaalihuollon ratkaisun pääasiantuntija, PMO-päällikkö, Koulutuspäällikkö, Integraatioarkkitehti, Käytettävyysvastaava, Käyttöönottovastaava, Projektipäällikkö, Palvelupäällikkö, Testauspäällikkö, Sovellusvastaava, Laatupäällikkö, Kokenut asiantuntija/Seniorikonsultti</t>
  </si>
  <si>
    <t>Tietokanta-asiantuntija, Raportointiasiantuntija, Testausasiantuntija, Käyttöönottoasiantuntija,  Migraatioasiantuntija, Sovellusasiantuntija, Tietoturva-asiantuntija, Konsultti, Kouluttaja</t>
  </si>
  <si>
    <t>Roolit: Sovellusasiantuntija, Sovelluskehittäjä, Testaaja, Kouluttaja, Analyst-konsultt</t>
  </si>
  <si>
    <t>Lisätyöt ja jatkokehitys / Työn päivähinnat</t>
  </si>
  <si>
    <t>Lisätyöt ja jatkokehitys / Vertailuhinta</t>
  </si>
  <si>
    <t>Työn päivähinnan vertailuhinta</t>
  </si>
  <si>
    <t>Osuus kokonaistyöpanoksesta
Hankintarenkaan arvio vertailuhinnan laskemiseksi</t>
  </si>
  <si>
    <t>LISÄTÖIDEN JA JATKOKEHITYKSEN HINNAT</t>
  </si>
  <si>
    <t>Hintalomakeen perusteella muodostetaan sopimusten hintaliitteet TS1.1 sekä PS1.1.</t>
  </si>
  <si>
    <t>Järjestelmän Loppukäyttäjien käyttöoikeudet (lisenssit 40 000 Loppukäyttäjälle)</t>
  </si>
  <si>
    <t>Asiakas/potilasportaalin käyttöoikeus (kertamaksu HUS-alueen väestöpohjalle)</t>
  </si>
  <si>
    <t xml:space="preserve">Tarjoaja määrittelee järjestelmätuen ja -ylläpidon kuukausihinnat A) perusmaksuna (kuukausimaksu) ja/tai B) käyttäjäkohtaisena kuukausimaksuna. Käyttäjäkohtainen kuukausimaksu annetaan erikseen Loppukäyttäjille ja Palveluportaalin käyttäjille. Lomake laskee automaattisesti tuen ja ylläpidon hinnan vuositasolla 40 000 Loppukäyttäjälle ja 5 000 Palveluportaalin käyttäjälle sekä vertailuhinnan seitsemälle (7) vuodelle. </t>
  </si>
  <si>
    <t>Hinta (€ / vuosi / 5 000 Palveluportaalin käyttäjää</t>
  </si>
  <si>
    <t>Hankintarengas on määritellyt on-site -työlle vähimmäistason. On-site -työn prosenttiosuus ei voi olla vähimmäistasoa alempi.</t>
  </si>
  <si>
    <t>Työn päivähinnan vertailuhinta lasketaan osaamistasojen ja työn suorituspaikkojen prosenttiosuuksien sekä annettujen päivähintojen painotettuna keskiarvona.</t>
  </si>
  <si>
    <t>Tarjouksen vertailuhintaan lasketaan 10 000 henkilötyöpäivää työtä tarjoajan työn päivähinnan vertailuhinnan perusteella.</t>
  </si>
  <si>
    <t xml:space="preserve">Järjestelmätoimittajan Valmisohjelmistojen ja Kolmannen Osapuolen Valmisohjelmistojen hinta ilmoitetaan euroissa yhdelle Loppukäyttäjälle sekä erikseen Palveluportaalin yksittäiselle käyttäjälle. Vertailuhinnassa huomioidaan kokonaishinta 40 000 Loppukäyttäjälle sekä 5 000 Palveluportaalikäyttäjälle. </t>
  </si>
  <si>
    <t>Tarjoaja voi esittää tarjouksessaan 40 000 Loppukäyttäjän ja 5 000 Palveluportaalikäyttäjän ylittävien käyttäjäkohtaisten hintojen alennusportaita, joita ei kuitenkaan huomioida vertailuhinnan laskennassa.</t>
  </si>
  <si>
    <t>Asiakas/Potilasportaalin käyttöoikeus / Järjestelmätoimittajan Valmisohjelmistot ja Kolmannen Osapuolen Valmisohjelmistot</t>
  </si>
  <si>
    <t>Kokonaishinta sopimusten mukaisesti 40 000 Loppukäyttäjän Järjestelmälle</t>
  </si>
  <si>
    <t>Hinta koko HUS-alueen väestöpohjalle (€)</t>
  </si>
  <si>
    <t>Järjestelmän Palveluportaalikäyttäjien käyttöoikeudet (lisenssit 5 000 Palveluportaalikäyttäjälle)</t>
  </si>
  <si>
    <r>
      <t xml:space="preserve">Lääkintälaiteintegraatioiden väliohjelmisto / middleware </t>
    </r>
    <r>
      <rPr>
        <i/>
        <sz val="8"/>
        <rFont val="Arial"/>
        <family val="2"/>
      </rPr>
      <t>ks. Integraatiot lääkintälaitteisiin</t>
    </r>
  </si>
  <si>
    <t xml:space="preserve">Tarjoajan tulee ilmoittaa Järjestelmän sisältämien valmisohjelmistojen käyttöoikeuksien (lisenssit) hinnat sekä Järjestelmän vaatimien välttämättömien kolmansien osapuolten ohjelmistojen hinnat 40 000 Loppukäyttäjälle ja 5 000 Palveluportaalikäyttäjälle käyttäjäkohtaisen hinnan perusteella. </t>
  </si>
  <si>
    <t xml:space="preserve">Käyttöoikeudet sisältävät käyttöoikeudet kaikkiin Järjestelmän vaatimiin ja Järjestelmään kuuluviin sekä edellisessä listassa mainittuhin Järjestelmään liittyviin ohjelmistoihin. Vertailuhintaan laskettavilla ohjelmistoilla on kyettävä toteuttamaan Järjestelmän toiminnallinen laajuus. Hintaan sisältyvien ohjelmistojen tulee vastata tarjouspyynnön ja sen liitteiden vaatimuksia.
</t>
  </si>
  <si>
    <t>Vertailuhinta muodostetaan laskemalla yhteen Järjestelmätoimittajan Valmisohjelmistojen, Kolmannen Osapuolen Valmisohjelmistojen sekä Järjestelmään Liittyvien Valmisohjelmistojen yhteenlaskettu hinta vertailuhintaan sisältyvien ohjelmistojen osalta.</t>
  </si>
  <si>
    <t>Muita Järjestelmään liittyviä Valmisohjelmistoja ei huomioida vertailuhinnassa. Nämä ohjelmistot ovat sellaisia, jotka eivät ole välttämättömiä Järjestelmän toiminnan kannalta. Tarjoajan tulee huomioda tarjouspyynnössä tehdyt rajaukset Asiakkaan ja käyttöpalvelutoimittajan vastuulla olevien ohjelmistojen osalta. Tarjoaja voi eritellä muita Valmisohjelmistoja, joiden hinta ilmoitetaan. Tarjoajan tulee esittää näiden ohjelmistojen hinnoitteluperuste. Hintojen tulee olla voimassa vähintään 8 kuukautta tarjouksen jättämisestä. Hankintarengas ei sitoudu hankkimaan kohdassa mainittuja ohjelmistoja.</t>
  </si>
  <si>
    <r>
      <t>Sopijapuolten yhteistyö alkaa toteutusprojektilla. Hyväksytyn toteutuksen ja pilottiprojektin jälkeen toteutetaan hankintarenkaan yksiköiden käyttöönotot sopimuksen liitteen TS2.1 mukaisesti. Nämä projektit huomioidaan vertailuhinnassa. Asiakkaan ja Tilaajien oman työn kustannuksia ei huomioita vertailuhinnassa. Asiakas ja Tilaajat vastaavat omista matkakuluistaan.
Tarjoajan tulee antaa Toteutusprojektille ja Pilottiprojektille sekä Hankintarenkaan Käyttöönottoprojekteille erilliset kiinteät hinnat. Projektien hintojen tulee sisältää kaikki tarjoajan kustannukset, kuten matka- ja majoituskulut.
Lisäksi liitteen L mukaisten järjestelmätoimittajan vastuulla olevien ympäristöjen tulee sisältyä toteutusprojektin ja tarvittaessa muiden projektien kiintään hintaan. Mikäli Järjestelmätoimittajan ympäristöjä joudutaan käyttämään liitteessä L kuvattua aikaa pidempään, voi Järjestelmätoimittaja veloittaa käytöstä erillisen tämän hintalomakkeen sivun "Kehitysympäristö" mukaisen maksun.
Toteutusprojektin hintaan tulee sisältyä myös Asiakkaan ja Tilaajan käyttöön tulevien toteutusvaiheessa tarvittavien ohjelmistolisenssien ylläpito projektien keston ajan. Tuotantokäytön alkaessa ylläpidosta veloitetaan tuki- ja ylläpitopalveluiden hintojen mukaisesti.</t>
    </r>
    <r>
      <rPr>
        <sz val="10"/>
        <color indexed="8"/>
        <rFont val="Arial"/>
        <family val="2"/>
      </rPr>
      <t xml:space="preserve">
Kiinteähintaisista projekteista maksetaan sopimuksen mukaisesti. </t>
    </r>
  </si>
  <si>
    <t xml:space="preserve">Tuki- ja ylläpitopalveluiden perusmaksun tulee sisältää Kansalaiskäyttäjän portaalin (asiakas- ja potilasportaali) tuki- ja ylläpitopalvelut mitoitettuna HUS-alueen väestöpohjalle liitteen B1 Kansalaiskäyttäjämäärän mukaisesti. </t>
  </si>
  <si>
    <t>Toteutus- ja käyttöönottoprojektien aikana Asiakkaalta ja Tilaajalta vaadittavien ohjelmistolisenssien ylläpito sisältyy Toteutus-, Pilotti- ja Käyttöönottoprojektien kiinteisiin hintoihin. Järjestelmän tuotantokäytön alkaessa niiden tuki- ja ylläpitomaksut sisältyvät Järjestelmän tuki- ja ylläpitopalveluihin.</t>
  </si>
  <si>
    <t>Jatkuviin palveluihin tulee sisältyä Järjestelmän uudet versiot palvelusopimuksen ja -kuvauksen mukaisesti sekä palvelukuvauksen mukaiset tehtävät muutoshallinan, versiohallinnan, järjestelmähallinnan sekä palveluhallinnan toteuttamiseksi.</t>
  </si>
  <si>
    <t>Tarkistus (oltava 100%)</t>
  </si>
  <si>
    <t>Tarjoaja määrittelee, kuinka suuri osuus toteutusprojektien työstä tehdään missäkin suorituspaikassa. Mikäli suorituspaikkoja on vain yksi, tulee sen painoarvon olla 100%. Osaamistason eri suorituspaikkojen yhteenlaskettu painoarvo on oltava 100%.</t>
  </si>
  <si>
    <t>Järjestelmätoimittajan ympäristöjen ja ylläpidon hinta</t>
  </si>
  <si>
    <t>Käyttäjämäärät ja niihin liittyvät muut volyymitiedot on esitetty vaatimusmäärittelyssä (B1 ja B2). Tarjoaja voi hyödyntää hintojen määrittelyssä myös muita hankinnassa määriteltyjä volyymitietoja. Käyttäjämäärään perustuvat lisenssimaksut maksetaan todellisen käyttäjämäärän mukaisesti. Käyttöoikeudet / ohjelmistolisenssit hinnoitellaan käyttäjämäärään perustuen ja Asiakas maksaa lisensseistä käyttäjämäärän perusteella. Käyttäjämäärän kasvamista käyttöönottojen mukaisesti on kuvattu liitteessä TS2.1. Palveluportaalikäyttäjien määrän voidaan katsoa kasvavan samassa suhteessa.</t>
  </si>
  <si>
    <t>Kansalaiskäyttäjän portaali (=asiakas/potilasportaali) hinnoitellaan kertamaksuna, siten että käyttöoikeus kattaa koko HUS-alueen väestöpohjan (liite B1). Muita ohjelmistoja ei tule sisällyttää kertaluonteiseen maksuun. Kertaluonteinen lisenssimaksu voi olla enintään 10% 40 000 Loppukäyttäjän lisenssien yhteenlasketusta hinnasta. Lisenssi maksetaan Toteutusprojektin maksupostien painoarvojen mukaisesti. Mikäli tarjoajan asiakas/potilasportaaliin käytettävän tuotteen hinta ei ole ilmoitettavissa kertaluonteisena lisenssimaksuna, tulee käyttöoikeuden hinta koko HUS-alueen väestöpohjalle sisällyttää Loppukäyttäjien käyttöoikeuksien hintaan.</t>
  </si>
  <si>
    <t>Tuki- ja ylläpitopalvelut yhteensä (7 vuotta)</t>
  </si>
  <si>
    <t xml:space="preserve">Mikäli hankintarengas ei saa Järjestelmän käyttöpalvelua toimintaan suunnitellussa aikataulussa ja Järjestelmätoimittajan toteutusvaiheeseen tarjoamia liitteen L mukaisia ympäristöjä joudutaan ylläpitämään suunniteltua pidempään, tulee Järjestelmätoimittajan osapuolten välisellä sopimuksella jatkaa ympäristöjen ylläpitoa tässä kohdassa esitetyllä kuukausihinnalla. </t>
  </si>
  <si>
    <t>Tässä kohdassa esitetty ympäristöjen ja niiden ylläpidon hinta huomioidaan vertailuhinnassa kolmen (3) kuukauden osalta.</t>
  </si>
  <si>
    <t>Palveluportaalin käyttöoikeus: Palveluportaalin kautta Järjestelmää käyttävien käyttäjien käyttöoikeus</t>
  </si>
  <si>
    <t>Asiakas/potilasportaalin käyttöoikeu: Kansalaiskäyttäjien asiakas/potilasportaalin käyttöoikeus (kertaluonteiden maksu)</t>
  </si>
  <si>
    <t>Järjestelmän käyttöoikeus / Järjestelmään liittyvät Valmisohjelmistot (vertailuhinnassa huomioitavat)
Täytetään, mikäli ohjelmistot eivät sisälly yllä kuvattuihin Järjestelmätoimittajan tai Kolmannen Osapuolen Valmisohjelmistoihin</t>
  </si>
  <si>
    <t>Ympäristöjen hinta (€ / kk)</t>
  </si>
  <si>
    <t>Versio 3.01</t>
  </si>
  <si>
    <t>Järjestelmään Liittyvien Valmisohjelmistojen hinta ilmoitetaan euroissa 40 000 Loppukäyttäjälle sekä  5 000 Palveluportaalikäyttäjälle. Tarjoajan tulee esittää näiden ohjelmistojen nimi, valmistaja ja käyttötarkoitus. Vertailuhintaan lasketaan mukaan seuraavat Järjestelmään Liittyvät Valmisohjelmistot (mikäli ne eivät sisälly Järjestelmätoimittajan Valmisohjelmistoihin tai välttämättömiin Kolmannen Osapuolen Valmisohjelmistoihin): Lääkintälaiteintegraatioiden väliohjelmisto, Raportointiin ja tiedon analysointiin tarvittavat ohjelmistot, Järjestelmäkokonaisuuden vaatima käyttäjien pääsyä valvova ohjelmisto sekä Järjestelmäkokonaisuuden vaatima sisäinen integraatio-ohjelmisto Järjestelmän muodostavien eri ohjelmistojen integroimiseksi.</t>
  </si>
  <si>
    <r>
      <t xml:space="preserve">Raportointiin ja tiedon analysointiin tarvittavat ohjelmistot </t>
    </r>
    <r>
      <rPr>
        <sz val="8"/>
        <color indexed="8"/>
        <rFont val="Arial"/>
        <family val="2"/>
      </rPr>
      <t>(ei sisällä tietovarasto-ohjelmistoa, joka kuuluu Järjestelmätoimittajan tai Kolmannen Osapuolen Valmisohjelmistoihin lisensseihin)</t>
    </r>
    <r>
      <rPr>
        <sz val="10"/>
        <color indexed="8"/>
        <rFont val="Arial"/>
        <family val="2"/>
      </rPr>
      <t xml:space="preserve"> </t>
    </r>
    <r>
      <rPr>
        <i/>
        <sz val="8"/>
        <color indexed="8"/>
        <rFont val="Arial"/>
        <family val="2"/>
      </rPr>
      <t>ks. Vaatimusmäärittely</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</si>
</sst>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0.00\ &quot;€&quot;"/>
    <numFmt numFmtId="166" formatCode="_-* #,##0.00\ [$€-40B]_-;\-* #,##0.00\ [$€-40B]_-;_-* &quot;-&quot;??\ [$€-40B]_-;_-@_-"/>
    <numFmt numFmtId="167" formatCode="0.0\ %"/>
  </numFmts>
  <fonts count="43" x14ac:knownFonts="1">
    <font>
      <sz val="10"/>
      <name val="Arial"/>
    </font>
    <font>
      <sz val="10"/>
      <name val="Arial"/>
    </font>
    <font>
      <b/>
      <sz val="14"/>
      <color indexed="9"/>
      <name val="Arial"/>
      <family val="2"/>
    </font>
    <font>
      <sz val="8"/>
      <name val="Arial"/>
      <family val="2"/>
    </font>
    <font>
      <b/>
      <sz val="8"/>
      <name val="Arial"/>
      <family val="2"/>
    </font>
    <font>
      <sz val="8"/>
      <name val="Arial"/>
      <family val="2"/>
    </font>
    <font>
      <sz val="10"/>
      <color indexed="9"/>
      <name val="Arial"/>
      <family val="2"/>
    </font>
    <font>
      <b/>
      <sz val="10"/>
      <name val="Arial"/>
      <family val="2"/>
    </font>
    <font>
      <sz val="10"/>
      <name val="Arial"/>
      <family val="2"/>
    </font>
    <font>
      <b/>
      <sz val="11"/>
      <color indexed="9"/>
      <name val="Arial"/>
      <family val="2"/>
    </font>
    <font>
      <sz val="9"/>
      <color indexed="18"/>
      <name val="Arial"/>
      <family val="2"/>
    </font>
    <font>
      <b/>
      <sz val="16"/>
      <color indexed="18"/>
      <name val="Arial"/>
      <family val="2"/>
    </font>
    <font>
      <sz val="9"/>
      <name val="Arial"/>
      <family val="2"/>
    </font>
    <font>
      <sz val="10"/>
      <color indexed="8"/>
      <name val="Arial"/>
      <family val="2"/>
    </font>
    <font>
      <sz val="10"/>
      <color indexed="9"/>
      <name val="Arial"/>
      <family val="2"/>
    </font>
    <font>
      <b/>
      <sz val="10"/>
      <color indexed="8"/>
      <name val="Arial"/>
      <family val="2"/>
    </font>
    <font>
      <b/>
      <sz val="10"/>
      <color indexed="63"/>
      <name val="Arial"/>
      <family val="2"/>
    </font>
    <font>
      <sz val="10"/>
      <color indexed="63"/>
      <name val="Arial"/>
      <family val="2"/>
    </font>
    <font>
      <b/>
      <i/>
      <sz val="10"/>
      <name val="Arial"/>
      <family val="2"/>
    </font>
    <font>
      <b/>
      <sz val="12"/>
      <color indexed="9"/>
      <name val="Arial"/>
      <family val="2"/>
    </font>
    <font>
      <sz val="11"/>
      <name val="Arial"/>
      <family val="2"/>
    </font>
    <font>
      <b/>
      <sz val="10"/>
      <color indexed="9"/>
      <name val="Arial"/>
      <family val="2"/>
    </font>
    <font>
      <b/>
      <sz val="12"/>
      <name val="Arial"/>
      <family val="2"/>
    </font>
    <font>
      <sz val="10"/>
      <color indexed="51"/>
      <name val="Arial"/>
      <family val="2"/>
    </font>
    <font>
      <i/>
      <sz val="8"/>
      <name val="Arial"/>
      <family val="2"/>
    </font>
    <font>
      <sz val="9"/>
      <color indexed="81"/>
      <name val="Tahoma"/>
      <family val="2"/>
    </font>
    <font>
      <b/>
      <sz val="9"/>
      <color indexed="81"/>
      <name val="Tahoma"/>
      <family val="2"/>
    </font>
    <font>
      <sz val="8"/>
      <color indexed="8"/>
      <name val="Arial"/>
      <family val="2"/>
    </font>
    <font>
      <i/>
      <sz val="8"/>
      <color indexed="8"/>
      <name val="Arial"/>
      <family val="2"/>
    </font>
    <font>
      <sz val="11"/>
      <color theme="1"/>
      <name val="Calibri"/>
      <family val="2"/>
      <scheme val="minor"/>
    </font>
    <font>
      <sz val="10"/>
      <color theme="1"/>
      <name val="Arial"/>
      <family val="2"/>
    </font>
    <font>
      <sz val="10"/>
      <color rgb="FFFF0000"/>
      <name val="Arial"/>
      <family val="2"/>
    </font>
    <font>
      <b/>
      <sz val="10"/>
      <color theme="1"/>
      <name val="Arial"/>
      <family val="2"/>
    </font>
    <font>
      <b/>
      <sz val="10"/>
      <color theme="0"/>
      <name val="Arial"/>
      <family val="2"/>
    </font>
    <font>
      <sz val="10"/>
      <color theme="0"/>
      <name val="Arial"/>
      <family val="2"/>
    </font>
    <font>
      <b/>
      <u/>
      <sz val="16"/>
      <color theme="0"/>
      <name val="Arial"/>
      <family val="2"/>
    </font>
    <font>
      <sz val="9"/>
      <color theme="0"/>
      <name val="Arial"/>
      <family val="2"/>
    </font>
    <font>
      <b/>
      <sz val="11"/>
      <color theme="1"/>
      <name val="Arial"/>
      <family val="2"/>
    </font>
    <font>
      <b/>
      <sz val="12"/>
      <color theme="1"/>
      <name val="Arial"/>
      <family val="2"/>
    </font>
    <font>
      <i/>
      <sz val="10"/>
      <color theme="1"/>
      <name val="Arial"/>
      <family val="2"/>
    </font>
    <font>
      <sz val="9"/>
      <color theme="1"/>
      <name val="Arial"/>
      <family val="2"/>
    </font>
    <font>
      <b/>
      <sz val="9"/>
      <color rgb="FFFF0000"/>
      <name val="Arial"/>
      <family val="2"/>
    </font>
    <font>
      <b/>
      <sz val="11"/>
      <color theme="0"/>
      <name val="Arial"/>
      <family val="2"/>
    </font>
  </fonts>
  <fills count="11">
    <fill>
      <patternFill patternType="none"/>
    </fill>
    <fill>
      <patternFill patternType="gray125"/>
    </fill>
    <fill>
      <patternFill patternType="solid">
        <fgColor indexed="51"/>
        <bgColor indexed="64"/>
      </patternFill>
    </fill>
    <fill>
      <patternFill patternType="solid">
        <fgColor indexed="9"/>
        <bgColor indexed="64"/>
      </patternFill>
    </fill>
    <fill>
      <patternFill patternType="solid">
        <fgColor indexed="23"/>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FBDF53"/>
        <bgColor indexed="64"/>
      </patternFill>
    </fill>
    <fill>
      <patternFill patternType="lightUp">
        <fgColor theme="5" tint="0.39994506668294322"/>
        <bgColor theme="0"/>
      </patternFill>
    </fill>
    <fill>
      <patternFill patternType="solid">
        <fgColor theme="1" tint="0.499984740745262"/>
        <bgColor indexed="64"/>
      </patternFill>
    </fill>
  </fills>
  <borders count="55">
    <border>
      <left/>
      <right/>
      <top/>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s>
  <cellStyleXfs count="11">
    <xf numFmtId="0" fontId="0" fillId="0" borderId="0"/>
    <xf numFmtId="0" fontId="8" fillId="0" borderId="0"/>
    <xf numFmtId="0" fontId="29" fillId="0" borderId="0"/>
    <xf numFmtId="0" fontId="8" fillId="0" borderId="0"/>
    <xf numFmtId="0" fontId="8" fillId="0" borderId="0"/>
    <xf numFmtId="0" fontId="3" fillId="0" borderId="1">
      <alignment horizontal="center" vertical="center"/>
    </xf>
    <xf numFmtId="0" fontId="2" fillId="2" borderId="2">
      <alignment horizontal="centerContinuous" vertical="center" wrapText="1"/>
    </xf>
    <xf numFmtId="9" fontId="1" fillId="0" borderId="0" applyFont="0" applyFill="0" applyBorder="0" applyAlignment="0" applyProtection="0"/>
    <xf numFmtId="0" fontId="3" fillId="0" borderId="1">
      <alignment horizontal="left" vertical="top" wrapText="1"/>
    </xf>
    <xf numFmtId="0" fontId="4" fillId="0" borderId="1">
      <alignment horizontal="left" vertical="top" wrapText="1"/>
    </xf>
    <xf numFmtId="164" fontId="1" fillId="0" borderId="0" applyFont="0" applyFill="0" applyBorder="0" applyAlignment="0" applyProtection="0"/>
  </cellStyleXfs>
  <cellXfs count="340">
    <xf numFmtId="0" fontId="0" fillId="0" borderId="0" xfId="0"/>
    <xf numFmtId="0" fontId="6" fillId="3" borderId="0" xfId="0" applyFont="1" applyFill="1" applyBorder="1" applyAlignment="1"/>
    <xf numFmtId="0" fontId="7" fillId="3" borderId="0" xfId="0" applyFont="1" applyFill="1" applyBorder="1" applyAlignment="1">
      <alignment horizontal="center"/>
    </xf>
    <xf numFmtId="0" fontId="0" fillId="0" borderId="0" xfId="0" applyFill="1" applyAlignment="1"/>
    <xf numFmtId="0" fontId="0" fillId="3" borderId="0" xfId="0" applyFill="1" applyAlignment="1"/>
    <xf numFmtId="0" fontId="10" fillId="0" borderId="0" xfId="0" applyFont="1" applyFill="1" applyBorder="1" applyAlignment="1">
      <alignment horizontal="center" vertical="center"/>
    </xf>
    <xf numFmtId="0" fontId="10" fillId="0" borderId="0" xfId="0" applyFont="1" applyFill="1" applyAlignment="1">
      <alignment vertical="center"/>
    </xf>
    <xf numFmtId="0" fontId="8" fillId="0" borderId="0" xfId="4"/>
    <xf numFmtId="0" fontId="10" fillId="3" borderId="0" xfId="0" applyFont="1" applyFill="1" applyBorder="1" applyAlignment="1">
      <alignment horizontal="center" vertical="center"/>
    </xf>
    <xf numFmtId="0" fontId="10" fillId="3" borderId="0" xfId="0" applyFont="1" applyFill="1" applyAlignment="1">
      <alignment vertical="center"/>
    </xf>
    <xf numFmtId="0" fontId="11" fillId="3" borderId="0" xfId="0" applyFont="1" applyFill="1" applyAlignment="1">
      <alignment vertical="center"/>
    </xf>
    <xf numFmtId="0" fontId="8" fillId="3" borderId="0" xfId="4" applyFill="1"/>
    <xf numFmtId="0" fontId="7" fillId="3" borderId="0" xfId="0" applyFont="1" applyFill="1" applyBorder="1" applyAlignment="1">
      <alignment horizontal="left"/>
    </xf>
    <xf numFmtId="0" fontId="0" fillId="3" borderId="0" xfId="0" applyFill="1"/>
    <xf numFmtId="0" fontId="8" fillId="3" borderId="0" xfId="4" applyFont="1" applyFill="1"/>
    <xf numFmtId="0" fontId="7" fillId="3" borderId="0" xfId="4" applyFont="1" applyFill="1"/>
    <xf numFmtId="0" fontId="8" fillId="3" borderId="0" xfId="0" applyFont="1" applyFill="1" applyAlignment="1"/>
    <xf numFmtId="0" fontId="8" fillId="3" borderId="0" xfId="0" applyFont="1" applyFill="1" applyBorder="1" applyAlignment="1"/>
    <xf numFmtId="0" fontId="8" fillId="0" borderId="0" xfId="4" applyFont="1" applyFill="1"/>
    <xf numFmtId="0" fontId="8" fillId="0" borderId="0" xfId="4" applyFont="1"/>
    <xf numFmtId="0" fontId="8" fillId="0" borderId="0" xfId="0" applyFont="1" applyFill="1" applyAlignment="1"/>
    <xf numFmtId="0" fontId="17" fillId="0" borderId="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6" fillId="3" borderId="0" xfId="0" applyFont="1" applyFill="1" applyBorder="1" applyAlignment="1">
      <alignment horizontal="left" vertical="center"/>
    </xf>
    <xf numFmtId="0" fontId="7" fillId="0" borderId="4" xfId="0" applyFont="1" applyFill="1" applyBorder="1" applyAlignment="1">
      <alignment vertical="center" wrapText="1"/>
    </xf>
    <xf numFmtId="0" fontId="7" fillId="3" borderId="0" xfId="0" applyFont="1" applyFill="1"/>
    <xf numFmtId="0" fontId="14" fillId="3" borderId="0" xfId="0" applyFont="1" applyFill="1" applyBorder="1" applyAlignment="1">
      <alignment horizontal="left" vertical="top" wrapText="1"/>
    </xf>
    <xf numFmtId="165" fontId="7" fillId="0" borderId="4" xfId="0" applyNumberFormat="1" applyFont="1" applyFill="1" applyBorder="1" applyAlignment="1" applyProtection="1">
      <alignment vertical="center" wrapText="1"/>
      <protection locked="0"/>
    </xf>
    <xf numFmtId="165" fontId="13" fillId="3" borderId="4" xfId="0" applyNumberFormat="1" applyFont="1" applyFill="1" applyBorder="1" applyAlignment="1" applyProtection="1">
      <alignment horizontal="right" vertical="top" wrapText="1"/>
      <protection locked="0"/>
    </xf>
    <xf numFmtId="0" fontId="13" fillId="3" borderId="0" xfId="0" applyFont="1" applyFill="1" applyBorder="1" applyAlignment="1" applyProtection="1">
      <alignment vertical="top" wrapText="1"/>
      <protection locked="0"/>
    </xf>
    <xf numFmtId="0" fontId="7" fillId="0" borderId="5" xfId="0" applyFont="1" applyFill="1" applyBorder="1" applyAlignment="1"/>
    <xf numFmtId="165" fontId="15" fillId="5" borderId="0" xfId="0" applyNumberFormat="1" applyFont="1" applyFill="1" applyBorder="1" applyAlignment="1" applyProtection="1">
      <alignment horizontal="right" vertical="top" wrapText="1"/>
      <protection locked="0"/>
    </xf>
    <xf numFmtId="165" fontId="15" fillId="5" borderId="6" xfId="0" applyNumberFormat="1" applyFont="1" applyFill="1" applyBorder="1" applyAlignment="1" applyProtection="1">
      <alignment horizontal="right" vertical="top" wrapText="1"/>
      <protection locked="0"/>
    </xf>
    <xf numFmtId="0" fontId="15" fillId="3" borderId="5" xfId="0" applyFont="1" applyFill="1" applyBorder="1" applyAlignment="1" applyProtection="1">
      <alignment vertical="top" wrapText="1"/>
      <protection locked="0"/>
    </xf>
    <xf numFmtId="0" fontId="15" fillId="3" borderId="5" xfId="0" applyFont="1" applyFill="1" applyBorder="1" applyAlignment="1" applyProtection="1">
      <alignment horizontal="center" vertical="top" wrapText="1"/>
      <protection locked="0"/>
    </xf>
    <xf numFmtId="0" fontId="7" fillId="5" borderId="0" xfId="0" applyFont="1" applyFill="1" applyBorder="1" applyAlignment="1">
      <alignment horizontal="center"/>
    </xf>
    <xf numFmtId="0" fontId="15" fillId="3" borderId="6" xfId="0" applyFont="1" applyFill="1" applyBorder="1" applyAlignment="1" applyProtection="1">
      <alignment vertical="top" wrapText="1"/>
      <protection locked="0"/>
    </xf>
    <xf numFmtId="165" fontId="7" fillId="5" borderId="6" xfId="0" applyNumberFormat="1" applyFont="1" applyFill="1" applyBorder="1" applyAlignment="1" applyProtection="1">
      <alignment horizontal="right" vertical="top" wrapText="1"/>
      <protection locked="0"/>
    </xf>
    <xf numFmtId="0" fontId="13" fillId="3" borderId="7" xfId="0" applyFont="1" applyFill="1" applyBorder="1" applyAlignment="1" applyProtection="1">
      <alignment vertical="top" wrapText="1"/>
      <protection locked="0"/>
    </xf>
    <xf numFmtId="0" fontId="30" fillId="3" borderId="4" xfId="0" applyFont="1" applyFill="1" applyBorder="1" applyAlignment="1" applyProtection="1">
      <alignment vertical="top" wrapText="1"/>
      <protection locked="0"/>
    </xf>
    <xf numFmtId="0" fontId="8" fillId="3" borderId="4" xfId="6" applyFont="1" applyFill="1" applyBorder="1" applyAlignment="1">
      <alignment horizontal="center" vertical="center" wrapText="1"/>
    </xf>
    <xf numFmtId="0" fontId="8" fillId="3" borderId="8" xfId="6" applyFont="1" applyFill="1" applyBorder="1" applyAlignment="1">
      <alignment horizontal="center" vertical="center" wrapText="1"/>
    </xf>
    <xf numFmtId="165" fontId="7" fillId="3" borderId="3" xfId="4" applyNumberFormat="1" applyFont="1" applyFill="1" applyBorder="1" applyAlignment="1">
      <alignment vertical="center"/>
    </xf>
    <xf numFmtId="0" fontId="17" fillId="5" borderId="0" xfId="0" applyFont="1" applyFill="1" applyBorder="1" applyAlignment="1">
      <alignment horizontal="center" vertical="center" wrapText="1"/>
    </xf>
    <xf numFmtId="165" fontId="17" fillId="5" borderId="0" xfId="0" applyNumberFormat="1" applyFont="1" applyFill="1" applyBorder="1" applyAlignment="1" applyProtection="1">
      <alignment horizontal="right" vertical="center" wrapText="1"/>
      <protection locked="0"/>
    </xf>
    <xf numFmtId="165" fontId="13" fillId="5" borderId="7" xfId="0" applyNumberFormat="1" applyFont="1" applyFill="1" applyBorder="1" applyAlignment="1" applyProtection="1">
      <alignment horizontal="right" vertical="top" wrapText="1"/>
      <protection locked="0"/>
    </xf>
    <xf numFmtId="0" fontId="7" fillId="0" borderId="0" xfId="4" applyFont="1"/>
    <xf numFmtId="0" fontId="7" fillId="3" borderId="9" xfId="4" applyFont="1" applyFill="1" applyBorder="1" applyAlignment="1">
      <alignment vertical="center"/>
    </xf>
    <xf numFmtId="165" fontId="7" fillId="3" borderId="0" xfId="4" applyNumberFormat="1" applyFont="1" applyFill="1" applyBorder="1" applyAlignment="1">
      <alignment vertical="center"/>
    </xf>
    <xf numFmtId="165" fontId="7" fillId="5" borderId="0" xfId="4" applyNumberFormat="1" applyFont="1" applyFill="1" applyBorder="1" applyAlignment="1">
      <alignment vertical="center"/>
    </xf>
    <xf numFmtId="0" fontId="17" fillId="3" borderId="10"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7" fillId="5" borderId="0" xfId="0" applyFont="1" applyFill="1" applyBorder="1" applyAlignment="1">
      <alignment vertical="center" wrapText="1"/>
    </xf>
    <xf numFmtId="0" fontId="7" fillId="5" borderId="0" xfId="0" applyFont="1" applyFill="1" applyBorder="1" applyAlignment="1" applyProtection="1">
      <alignment vertical="center" wrapText="1"/>
      <protection locked="0"/>
    </xf>
    <xf numFmtId="0" fontId="15" fillId="3" borderId="0" xfId="0" applyFont="1" applyFill="1" applyBorder="1" applyAlignment="1" applyProtection="1">
      <alignment vertical="top" wrapText="1"/>
      <protection locked="0"/>
    </xf>
    <xf numFmtId="165" fontId="7" fillId="5" borderId="0" xfId="0" applyNumberFormat="1" applyFont="1" applyFill="1" applyBorder="1" applyAlignment="1" applyProtection="1">
      <alignment horizontal="right" vertical="top" wrapText="1"/>
      <protection locked="0"/>
    </xf>
    <xf numFmtId="0" fontId="7" fillId="5" borderId="0" xfId="0" applyFont="1" applyFill="1"/>
    <xf numFmtId="0" fontId="17" fillId="0" borderId="4" xfId="0" applyFont="1" applyFill="1" applyBorder="1" applyAlignment="1">
      <alignment horizontal="left" vertical="center" wrapText="1"/>
    </xf>
    <xf numFmtId="0" fontId="16" fillId="5" borderId="4" xfId="0" applyFont="1" applyFill="1" applyBorder="1" applyAlignment="1" applyProtection="1">
      <alignment vertical="center" wrapText="1"/>
      <protection locked="0"/>
    </xf>
    <xf numFmtId="0" fontId="8" fillId="5" borderId="0" xfId="0" applyFont="1" applyFill="1" applyAlignment="1"/>
    <xf numFmtId="0" fontId="8" fillId="5" borderId="0" xfId="4" applyFont="1" applyFill="1"/>
    <xf numFmtId="0" fontId="31" fillId="3" borderId="0" xfId="4" applyFont="1" applyFill="1"/>
    <xf numFmtId="0" fontId="30" fillId="5" borderId="0" xfId="0" applyFont="1" applyFill="1" applyBorder="1" applyAlignment="1">
      <alignment horizontal="left" vertical="top" wrapText="1"/>
    </xf>
    <xf numFmtId="165" fontId="8" fillId="5" borderId="4" xfId="0" applyNumberFormat="1" applyFont="1" applyFill="1" applyBorder="1" applyAlignment="1" applyProtection="1">
      <alignment horizontal="right" vertical="center" wrapText="1"/>
      <protection locked="0"/>
    </xf>
    <xf numFmtId="166" fontId="8" fillId="6" borderId="4" xfId="10" applyNumberFormat="1" applyFont="1" applyFill="1" applyBorder="1" applyAlignment="1">
      <alignment horizontal="center" vertical="center" wrapText="1"/>
    </xf>
    <xf numFmtId="0" fontId="16" fillId="5" borderId="0" xfId="0" applyFont="1" applyFill="1" applyBorder="1" applyAlignment="1" applyProtection="1">
      <alignment vertical="center" wrapText="1"/>
      <protection locked="0"/>
    </xf>
    <xf numFmtId="166" fontId="17" fillId="5" borderId="0" xfId="10" applyNumberFormat="1" applyFont="1" applyFill="1" applyBorder="1" applyAlignment="1" applyProtection="1">
      <alignment horizontal="right" vertical="center" wrapText="1"/>
      <protection locked="0"/>
    </xf>
    <xf numFmtId="0" fontId="7" fillId="3" borderId="4" xfId="0" applyFont="1" applyFill="1" applyBorder="1" applyAlignment="1"/>
    <xf numFmtId="0" fontId="7" fillId="3" borderId="4" xfId="0" applyFont="1" applyFill="1" applyBorder="1" applyAlignment="1">
      <alignment horizontal="center"/>
    </xf>
    <xf numFmtId="0" fontId="8" fillId="3" borderId="0" xfId="4" applyFont="1" applyFill="1" applyAlignment="1">
      <alignment vertical="top"/>
    </xf>
    <xf numFmtId="0" fontId="7" fillId="3" borderId="0" xfId="4" applyFont="1" applyFill="1" applyAlignment="1">
      <alignment vertical="top"/>
    </xf>
    <xf numFmtId="0" fontId="8" fillId="0" borderId="0" xfId="4" applyFont="1" applyAlignment="1">
      <alignment vertical="top"/>
    </xf>
    <xf numFmtId="0" fontId="8" fillId="3" borderId="0" xfId="0" applyFont="1" applyFill="1" applyAlignment="1">
      <alignment vertical="top"/>
    </xf>
    <xf numFmtId="0" fontId="8" fillId="3" borderId="0" xfId="0" applyFont="1" applyFill="1" applyBorder="1" applyAlignment="1">
      <alignment vertical="top"/>
    </xf>
    <xf numFmtId="0" fontId="7" fillId="3" borderId="0" xfId="0" applyFont="1" applyFill="1" applyBorder="1" applyAlignment="1">
      <alignment horizontal="left" vertical="top"/>
    </xf>
    <xf numFmtId="0" fontId="7" fillId="3" borderId="0" xfId="0" applyFont="1" applyFill="1" applyBorder="1" applyAlignment="1">
      <alignment horizontal="center" vertical="top"/>
    </xf>
    <xf numFmtId="0" fontId="8" fillId="0" borderId="0" xfId="0" applyFont="1" applyFill="1" applyAlignment="1">
      <alignment vertical="top"/>
    </xf>
    <xf numFmtId="0" fontId="8" fillId="5" borderId="0" xfId="0" applyFont="1" applyFill="1" applyAlignment="1">
      <alignment vertical="top"/>
    </xf>
    <xf numFmtId="0" fontId="20" fillId="5" borderId="0" xfId="4" applyFont="1" applyFill="1" applyAlignment="1">
      <alignment vertical="top"/>
    </xf>
    <xf numFmtId="0" fontId="7" fillId="3" borderId="0" xfId="0" applyFont="1" applyFill="1" applyBorder="1" applyAlignment="1">
      <alignment vertical="top"/>
    </xf>
    <xf numFmtId="0" fontId="9" fillId="5" borderId="0" xfId="0" applyFont="1" applyFill="1" applyBorder="1" applyAlignment="1">
      <alignment vertical="top" wrapText="1"/>
    </xf>
    <xf numFmtId="0" fontId="8" fillId="3" borderId="4" xfId="6" applyFont="1" applyFill="1" applyBorder="1" applyAlignment="1">
      <alignment horizontal="center" vertical="top" wrapText="1"/>
    </xf>
    <xf numFmtId="0" fontId="8" fillId="5" borderId="0" xfId="6" applyFont="1" applyFill="1" applyBorder="1" applyAlignment="1">
      <alignment horizontal="center" vertical="top" wrapText="1"/>
    </xf>
    <xf numFmtId="0" fontId="8" fillId="5" borderId="4" xfId="0" applyFont="1" applyFill="1" applyBorder="1" applyAlignment="1">
      <alignment horizontal="left" vertical="top" wrapText="1"/>
    </xf>
    <xf numFmtId="0" fontId="8" fillId="5" borderId="0" xfId="0" applyFont="1" applyFill="1" applyBorder="1" applyAlignment="1" applyProtection="1">
      <alignment horizontal="center" vertical="top" wrapText="1"/>
      <protection locked="0"/>
    </xf>
    <xf numFmtId="165" fontId="7" fillId="5" borderId="0" xfId="0" applyNumberFormat="1" applyFont="1" applyFill="1" applyBorder="1" applyAlignment="1" applyProtection="1">
      <alignment vertical="top" wrapText="1"/>
      <protection locked="0"/>
    </xf>
    <xf numFmtId="0" fontId="8" fillId="5" borderId="0" xfId="4" applyFont="1" applyFill="1" applyAlignment="1">
      <alignment vertical="top"/>
    </xf>
    <xf numFmtId="0" fontId="8" fillId="5" borderId="0" xfId="0" applyFont="1" applyFill="1" applyBorder="1" applyAlignment="1">
      <alignment horizontal="center" vertical="top" wrapText="1"/>
    </xf>
    <xf numFmtId="0" fontId="7" fillId="5" borderId="0" xfId="0" applyFont="1" applyFill="1" applyBorder="1" applyAlignment="1">
      <alignment vertical="top" wrapText="1"/>
    </xf>
    <xf numFmtId="0" fontId="7" fillId="5" borderId="0" xfId="0" applyFont="1" applyFill="1" applyBorder="1" applyAlignment="1" applyProtection="1">
      <alignment vertical="top" wrapText="1"/>
      <protection locked="0"/>
    </xf>
    <xf numFmtId="0" fontId="8" fillId="3" borderId="0" xfId="4" applyFont="1" applyFill="1" applyBorder="1" applyAlignment="1">
      <alignment vertical="top"/>
    </xf>
    <xf numFmtId="0" fontId="8" fillId="0" borderId="0" xfId="4" applyFont="1" applyFill="1" applyAlignment="1">
      <alignment vertical="top"/>
    </xf>
    <xf numFmtId="0" fontId="8" fillId="5" borderId="0" xfId="0" applyFont="1" applyFill="1" applyBorder="1" applyAlignment="1">
      <alignment vertical="top"/>
    </xf>
    <xf numFmtId="0" fontId="8" fillId="5" borderId="0" xfId="4" applyFont="1" applyFill="1" applyBorder="1" applyAlignment="1">
      <alignment vertical="top"/>
    </xf>
    <xf numFmtId="165" fontId="13" fillId="5" borderId="6" xfId="0" applyNumberFormat="1" applyFont="1" applyFill="1" applyBorder="1" applyAlignment="1" applyProtection="1">
      <alignment horizontal="right" vertical="top" wrapText="1"/>
      <protection locked="0"/>
    </xf>
    <xf numFmtId="0" fontId="13" fillId="3" borderId="11" xfId="0" applyFont="1" applyFill="1" applyBorder="1" applyAlignment="1" applyProtection="1">
      <alignment vertical="top" wrapText="1"/>
      <protection locked="0"/>
    </xf>
    <xf numFmtId="165" fontId="22" fillId="3" borderId="12" xfId="4" applyNumberFormat="1" applyFont="1" applyFill="1" applyBorder="1"/>
    <xf numFmtId="165" fontId="22" fillId="3" borderId="0" xfId="4" applyNumberFormat="1" applyFont="1" applyFill="1" applyBorder="1"/>
    <xf numFmtId="0" fontId="8" fillId="5" borderId="13" xfId="0" applyFont="1" applyFill="1" applyBorder="1" applyAlignment="1">
      <alignment horizontal="left" vertical="center" wrapText="1"/>
    </xf>
    <xf numFmtId="0" fontId="8" fillId="5" borderId="14" xfId="0" applyFont="1" applyFill="1" applyBorder="1" applyAlignment="1">
      <alignment horizontal="left" vertical="center" wrapText="1"/>
    </xf>
    <xf numFmtId="9" fontId="8" fillId="3" borderId="15" xfId="4" applyNumberFormat="1" applyFont="1" applyFill="1" applyBorder="1" applyAlignment="1">
      <alignment horizontal="center"/>
    </xf>
    <xf numFmtId="0" fontId="8" fillId="5" borderId="16" xfId="0" applyFont="1" applyFill="1" applyBorder="1" applyAlignment="1">
      <alignment horizontal="left" vertical="center" wrapText="1"/>
    </xf>
    <xf numFmtId="0" fontId="8" fillId="5" borderId="17" xfId="0" applyFont="1" applyFill="1" applyBorder="1" applyAlignment="1">
      <alignment horizontal="left" vertical="center" wrapText="1"/>
    </xf>
    <xf numFmtId="0" fontId="7" fillId="3" borderId="18" xfId="6" applyFont="1" applyFill="1" applyBorder="1" applyAlignment="1">
      <alignment horizontal="left" wrapText="1"/>
    </xf>
    <xf numFmtId="0" fontId="8" fillId="3" borderId="19" xfId="6" applyFont="1" applyFill="1" applyBorder="1" applyAlignment="1">
      <alignment horizontal="center" vertical="center" wrapText="1"/>
    </xf>
    <xf numFmtId="0" fontId="8" fillId="3" borderId="20" xfId="6" applyFont="1" applyFill="1" applyBorder="1" applyAlignment="1">
      <alignment horizontal="center" vertical="center" wrapText="1"/>
    </xf>
    <xf numFmtId="0" fontId="8" fillId="3" borderId="21" xfId="4" applyFont="1" applyFill="1" applyBorder="1" applyAlignment="1">
      <alignment horizontal="center" vertical="center" wrapText="1"/>
    </xf>
    <xf numFmtId="0" fontId="0" fillId="5" borderId="0" xfId="0" applyFill="1" applyBorder="1" applyAlignment="1"/>
    <xf numFmtId="0" fontId="17" fillId="5" borderId="0" xfId="0" applyFont="1" applyFill="1" applyBorder="1" applyAlignment="1">
      <alignment horizontal="left" vertical="center" wrapText="1" indent="1"/>
    </xf>
    <xf numFmtId="166" fontId="17" fillId="5" borderId="0" xfId="10" applyNumberFormat="1" applyFont="1" applyFill="1" applyBorder="1" applyAlignment="1" applyProtection="1">
      <alignment horizontal="center" vertical="center" wrapText="1"/>
      <protection locked="0"/>
    </xf>
    <xf numFmtId="0" fontId="17" fillId="0" borderId="0" xfId="0" applyFont="1" applyFill="1" applyBorder="1" applyAlignment="1">
      <alignment horizontal="center" vertical="center" wrapText="1"/>
    </xf>
    <xf numFmtId="0" fontId="30" fillId="3" borderId="0" xfId="4" applyFont="1" applyFill="1"/>
    <xf numFmtId="0" fontId="32" fillId="0" borderId="0" xfId="4" applyFont="1"/>
    <xf numFmtId="0" fontId="30" fillId="0" borderId="0" xfId="4" applyFont="1"/>
    <xf numFmtId="0" fontId="30" fillId="3" borderId="0" xfId="0" applyFont="1" applyFill="1" applyAlignment="1"/>
    <xf numFmtId="0" fontId="32" fillId="3" borderId="0" xfId="0" applyFont="1" applyFill="1" applyBorder="1" applyAlignment="1">
      <alignment horizontal="left"/>
    </xf>
    <xf numFmtId="0" fontId="32" fillId="3" borderId="0" xfId="0" applyFont="1" applyFill="1" applyBorder="1" applyAlignment="1">
      <alignment horizontal="center"/>
    </xf>
    <xf numFmtId="0" fontId="30" fillId="0" borderId="0" xfId="0" applyFont="1" applyFill="1" applyAlignment="1"/>
    <xf numFmtId="0" fontId="30" fillId="3" borderId="0" xfId="0" applyFont="1" applyFill="1" applyBorder="1" applyAlignment="1">
      <alignment horizontal="left" vertical="top" wrapText="1"/>
    </xf>
    <xf numFmtId="0" fontId="32" fillId="5" borderId="0" xfId="0" applyFont="1" applyFill="1" applyBorder="1" applyAlignment="1" applyProtection="1">
      <alignment vertical="center" wrapText="1"/>
      <protection locked="0"/>
    </xf>
    <xf numFmtId="0" fontId="30" fillId="0" borderId="0" xfId="4" applyFont="1" applyFill="1"/>
    <xf numFmtId="14" fontId="7" fillId="5" borderId="0" xfId="0" applyNumberFormat="1" applyFont="1" applyFill="1" applyAlignment="1">
      <alignment horizontal="left"/>
    </xf>
    <xf numFmtId="0" fontId="0" fillId="5" borderId="0" xfId="0" applyFill="1"/>
    <xf numFmtId="0" fontId="7" fillId="5" borderId="0" xfId="4" applyFont="1" applyFill="1"/>
    <xf numFmtId="0" fontId="33" fillId="7" borderId="8" xfId="0" applyFont="1" applyFill="1" applyBorder="1" applyAlignment="1">
      <alignment horizontal="left" vertical="center"/>
    </xf>
    <xf numFmtId="0" fontId="34" fillId="7" borderId="10" xfId="0" applyFont="1" applyFill="1" applyBorder="1" applyAlignment="1"/>
    <xf numFmtId="165" fontId="8" fillId="8" borderId="4" xfId="0" applyNumberFormat="1" applyFont="1" applyFill="1" applyBorder="1" applyAlignment="1" applyProtection="1">
      <alignment horizontal="right" vertical="top" wrapText="1"/>
      <protection locked="0"/>
    </xf>
    <xf numFmtId="0" fontId="33" fillId="7" borderId="8" xfId="0" applyFont="1" applyFill="1" applyBorder="1" applyAlignment="1">
      <alignment horizontal="left" vertical="top"/>
    </xf>
    <xf numFmtId="0" fontId="35" fillId="7" borderId="22" xfId="0" applyFont="1" applyFill="1" applyBorder="1" applyAlignment="1">
      <alignment vertical="top"/>
    </xf>
    <xf numFmtId="0" fontId="36" fillId="7" borderId="22" xfId="0" applyFont="1" applyFill="1" applyBorder="1" applyAlignment="1">
      <alignment vertical="top"/>
    </xf>
    <xf numFmtId="0" fontId="36" fillId="7" borderId="22" xfId="0" applyFont="1" applyFill="1" applyBorder="1" applyAlignment="1">
      <alignment vertical="center"/>
    </xf>
    <xf numFmtId="165" fontId="8" fillId="8" borderId="23" xfId="0" applyNumberFormat="1" applyFont="1" applyFill="1" applyBorder="1" applyAlignment="1" applyProtection="1">
      <alignment horizontal="center" vertical="center" wrapText="1"/>
      <protection locked="0"/>
    </xf>
    <xf numFmtId="9" fontId="7" fillId="8" borderId="24" xfId="0" applyNumberFormat="1" applyFont="1" applyFill="1" applyBorder="1" applyAlignment="1" applyProtection="1">
      <alignment horizontal="center" vertical="center" wrapText="1"/>
      <protection locked="0"/>
    </xf>
    <xf numFmtId="0" fontId="33" fillId="7" borderId="25" xfId="0" applyFont="1" applyFill="1" applyBorder="1" applyAlignment="1">
      <alignment horizontal="left" vertical="center"/>
    </xf>
    <xf numFmtId="0" fontId="33" fillId="7" borderId="26" xfId="0" applyFont="1" applyFill="1" applyBorder="1" applyAlignment="1">
      <alignment horizontal="left" vertical="center"/>
    </xf>
    <xf numFmtId="0" fontId="36" fillId="7" borderId="26" xfId="0" applyFont="1" applyFill="1" applyBorder="1" applyAlignment="1">
      <alignment vertical="center"/>
    </xf>
    <xf numFmtId="0" fontId="34" fillId="7" borderId="27" xfId="0" applyFont="1" applyFill="1" applyBorder="1" applyAlignment="1"/>
    <xf numFmtId="0" fontId="33" fillId="7" borderId="22" xfId="0" applyFont="1" applyFill="1" applyBorder="1" applyAlignment="1">
      <alignment horizontal="left" vertical="center"/>
    </xf>
    <xf numFmtId="0" fontId="30" fillId="5" borderId="0" xfId="4" applyFont="1" applyFill="1"/>
    <xf numFmtId="0" fontId="30" fillId="3" borderId="28" xfId="6" applyFont="1" applyFill="1" applyBorder="1" applyAlignment="1">
      <alignment horizontal="center" vertical="center" wrapText="1"/>
    </xf>
    <xf numFmtId="0" fontId="30" fillId="3" borderId="15" xfId="6" applyFont="1" applyFill="1" applyBorder="1" applyAlignment="1">
      <alignment horizontal="center" vertical="center" wrapText="1"/>
    </xf>
    <xf numFmtId="165" fontId="30" fillId="8" borderId="23" xfId="0" applyNumberFormat="1" applyFont="1" applyFill="1" applyBorder="1" applyAlignment="1" applyProtection="1">
      <alignment horizontal="right" vertical="center" wrapText="1"/>
      <protection locked="0"/>
    </xf>
    <xf numFmtId="0" fontId="30" fillId="8" borderId="29" xfId="0" applyFont="1" applyFill="1" applyBorder="1" applyAlignment="1" applyProtection="1">
      <alignment horizontal="center" vertical="center" wrapText="1"/>
      <protection locked="0"/>
    </xf>
    <xf numFmtId="0" fontId="32" fillId="3" borderId="30" xfId="6" applyFont="1" applyFill="1" applyBorder="1" applyAlignment="1">
      <alignment horizontal="left" wrapText="1"/>
    </xf>
    <xf numFmtId="0" fontId="36" fillId="7" borderId="10" xfId="0" applyFont="1" applyFill="1" applyBorder="1" applyAlignment="1">
      <alignment vertical="top"/>
    </xf>
    <xf numFmtId="0" fontId="22" fillId="5" borderId="9" xfId="4" applyFont="1" applyFill="1" applyBorder="1" applyAlignment="1">
      <alignment vertical="top"/>
    </xf>
    <xf numFmtId="165" fontId="22" fillId="5" borderId="3" xfId="4" applyNumberFormat="1" applyFont="1" applyFill="1" applyBorder="1" applyAlignment="1">
      <alignment vertical="top"/>
    </xf>
    <xf numFmtId="0" fontId="8" fillId="3" borderId="0" xfId="0" applyFont="1" applyFill="1" applyAlignment="1">
      <alignment vertical="center"/>
    </xf>
    <xf numFmtId="0" fontId="8" fillId="5" borderId="0" xfId="4" applyFont="1" applyFill="1" applyAlignment="1">
      <alignment vertical="center"/>
    </xf>
    <xf numFmtId="0" fontId="8" fillId="0" borderId="0" xfId="4" applyFont="1" applyAlignment="1">
      <alignment vertical="center"/>
    </xf>
    <xf numFmtId="0" fontId="17" fillId="0" borderId="8" xfId="0" applyFont="1" applyFill="1" applyBorder="1" applyAlignment="1">
      <alignment horizontal="left" vertical="center" wrapText="1"/>
    </xf>
    <xf numFmtId="166" fontId="17" fillId="8" borderId="8" xfId="10" applyNumberFormat="1" applyFont="1" applyFill="1" applyBorder="1" applyAlignment="1" applyProtection="1">
      <alignment vertical="center" wrapText="1"/>
      <protection locked="0"/>
    </xf>
    <xf numFmtId="166" fontId="17" fillId="8" borderId="10" xfId="10" applyNumberFormat="1" applyFont="1" applyFill="1" applyBorder="1" applyAlignment="1" applyProtection="1">
      <alignment vertical="center" wrapText="1"/>
      <protection locked="0"/>
    </xf>
    <xf numFmtId="0" fontId="22" fillId="3" borderId="0" xfId="4" applyFont="1" applyFill="1" applyBorder="1" applyAlignment="1">
      <alignment horizontal="left"/>
    </xf>
    <xf numFmtId="0" fontId="30" fillId="3" borderId="6" xfId="6" applyFont="1" applyFill="1" applyBorder="1" applyAlignment="1">
      <alignment horizontal="center" vertical="center" wrapText="1"/>
    </xf>
    <xf numFmtId="0" fontId="9" fillId="4" borderId="9" xfId="0" applyFont="1" applyFill="1" applyBorder="1" applyAlignment="1">
      <alignment vertical="center" wrapText="1"/>
    </xf>
    <xf numFmtId="0" fontId="9" fillId="4" borderId="2" xfId="0" applyFont="1" applyFill="1" applyBorder="1" applyAlignment="1">
      <alignment vertical="center" wrapText="1"/>
    </xf>
    <xf numFmtId="0" fontId="9" fillId="4" borderId="12" xfId="0" applyFont="1" applyFill="1" applyBorder="1" applyAlignment="1">
      <alignment vertical="center" wrapText="1"/>
    </xf>
    <xf numFmtId="0" fontId="8" fillId="3" borderId="31" xfId="6" applyFont="1" applyFill="1" applyBorder="1" applyAlignment="1">
      <alignment horizontal="center" vertical="center" wrapText="1"/>
    </xf>
    <xf numFmtId="0" fontId="8" fillId="3" borderId="32" xfId="6" applyFont="1" applyFill="1" applyBorder="1" applyAlignment="1">
      <alignment horizontal="center" vertical="center" wrapText="1"/>
    </xf>
    <xf numFmtId="0" fontId="12" fillId="5" borderId="0" xfId="0" applyFont="1" applyFill="1" applyBorder="1" applyAlignment="1">
      <alignment horizontal="left" vertical="top" wrapText="1"/>
    </xf>
    <xf numFmtId="0" fontId="37" fillId="5" borderId="0" xfId="0" applyFont="1" applyFill="1" applyBorder="1" applyAlignment="1">
      <alignment vertical="top" wrapText="1"/>
    </xf>
    <xf numFmtId="165" fontId="8" fillId="5" borderId="0" xfId="0" applyNumberFormat="1" applyFont="1" applyFill="1" applyBorder="1" applyAlignment="1" applyProtection="1">
      <alignment horizontal="center" vertical="center" wrapText="1"/>
      <protection locked="0"/>
    </xf>
    <xf numFmtId="0" fontId="3" fillId="3" borderId="0" xfId="0" applyFont="1" applyFill="1" applyAlignment="1">
      <alignment vertical="top"/>
    </xf>
    <xf numFmtId="0" fontId="3" fillId="8" borderId="4" xfId="0" applyFont="1" applyFill="1" applyBorder="1" applyAlignment="1">
      <alignment horizontal="left" vertical="top" wrapText="1" indent="1"/>
    </xf>
    <xf numFmtId="165" fontId="3" fillId="8" borderId="4" xfId="0" applyNumberFormat="1" applyFont="1" applyFill="1" applyBorder="1" applyAlignment="1" applyProtection="1">
      <alignment horizontal="left" vertical="top" wrapText="1"/>
      <protection locked="0"/>
    </xf>
    <xf numFmtId="165" fontId="4" fillId="5" borderId="0" xfId="0" applyNumberFormat="1" applyFont="1" applyFill="1" applyBorder="1" applyAlignment="1" applyProtection="1">
      <alignment vertical="center" wrapText="1"/>
      <protection locked="0"/>
    </xf>
    <xf numFmtId="0" fontId="3" fillId="5" borderId="0" xfId="4" applyFont="1" applyFill="1" applyAlignment="1">
      <alignment vertical="top"/>
    </xf>
    <xf numFmtId="0" fontId="3" fillId="0" borderId="0" xfId="4" applyFont="1" applyAlignment="1">
      <alignment vertical="top"/>
    </xf>
    <xf numFmtId="165" fontId="8" fillId="8" borderId="8" xfId="0" applyNumberFormat="1" applyFont="1" applyFill="1" applyBorder="1" applyAlignment="1" applyProtection="1">
      <alignment horizontal="right" vertical="center" wrapText="1"/>
      <protection locked="0"/>
    </xf>
    <xf numFmtId="165" fontId="3" fillId="9" borderId="23" xfId="0" applyNumberFormat="1" applyFont="1" applyFill="1" applyBorder="1" applyAlignment="1" applyProtection="1">
      <alignment horizontal="center" vertical="center" wrapText="1"/>
      <protection locked="0"/>
    </xf>
    <xf numFmtId="165" fontId="3" fillId="9" borderId="4" xfId="0" applyNumberFormat="1" applyFont="1" applyFill="1" applyBorder="1" applyAlignment="1" applyProtection="1">
      <alignment horizontal="center" vertical="center" wrapText="1"/>
      <protection locked="0"/>
    </xf>
    <xf numFmtId="0" fontId="8" fillId="3" borderId="0" xfId="6" applyFont="1" applyFill="1" applyBorder="1" applyAlignment="1">
      <alignment horizontal="center" vertical="center" wrapText="1"/>
    </xf>
    <xf numFmtId="0" fontId="8" fillId="5" borderId="0" xfId="6" applyFont="1" applyFill="1" applyBorder="1" applyAlignment="1">
      <alignment horizontal="center" vertical="center" wrapText="1"/>
    </xf>
    <xf numFmtId="0" fontId="30" fillId="3" borderId="0" xfId="6" applyFont="1" applyFill="1" applyBorder="1" applyAlignment="1">
      <alignment horizontal="center" vertical="top" wrapText="1"/>
    </xf>
    <xf numFmtId="0" fontId="8" fillId="5" borderId="10" xfId="0" applyFont="1" applyFill="1" applyBorder="1" applyAlignment="1">
      <alignment vertical="center" wrapText="1"/>
    </xf>
    <xf numFmtId="0" fontId="8" fillId="8" borderId="8" xfId="0" applyNumberFormat="1" applyFont="1" applyFill="1" applyBorder="1" applyAlignment="1" applyProtection="1">
      <alignment horizontal="left" vertical="center" wrapText="1"/>
      <protection locked="0"/>
    </xf>
    <xf numFmtId="0" fontId="8" fillId="8" borderId="4" xfId="0" applyFont="1" applyFill="1" applyBorder="1" applyAlignment="1">
      <alignment horizontal="left" vertical="top" wrapText="1"/>
    </xf>
    <xf numFmtId="0" fontId="8" fillId="3" borderId="33" xfId="6" applyFont="1" applyFill="1" applyBorder="1" applyAlignment="1">
      <alignment horizontal="center" vertical="center" wrapText="1"/>
    </xf>
    <xf numFmtId="0" fontId="8" fillId="0" borderId="34" xfId="0" applyFont="1" applyFill="1" applyBorder="1" applyAlignment="1">
      <alignment horizontal="center" vertical="center" wrapText="1"/>
    </xf>
    <xf numFmtId="0" fontId="3" fillId="0" borderId="34" xfId="0" applyFont="1" applyFill="1" applyBorder="1" applyAlignment="1">
      <alignment horizontal="center" vertical="top" wrapText="1"/>
    </xf>
    <xf numFmtId="0" fontId="3" fillId="5" borderId="35" xfId="0" applyFont="1" applyFill="1" applyBorder="1" applyAlignment="1">
      <alignment horizontal="center" vertical="top" wrapText="1"/>
    </xf>
    <xf numFmtId="165" fontId="3" fillId="5" borderId="23" xfId="0" applyNumberFormat="1" applyFont="1" applyFill="1" applyBorder="1" applyAlignment="1" applyProtection="1">
      <alignment horizontal="left" vertical="top" wrapText="1"/>
      <protection locked="0"/>
    </xf>
    <xf numFmtId="0" fontId="8" fillId="5" borderId="23" xfId="0" applyNumberFormat="1" applyFont="1" applyFill="1" applyBorder="1" applyAlignment="1" applyProtection="1">
      <alignment horizontal="left" vertical="center" wrapText="1"/>
      <protection locked="0"/>
    </xf>
    <xf numFmtId="165" fontId="3" fillId="9" borderId="36" xfId="0" applyNumberFormat="1" applyFont="1" applyFill="1" applyBorder="1" applyAlignment="1" applyProtection="1">
      <alignment horizontal="center" vertical="center" wrapText="1"/>
      <protection locked="0"/>
    </xf>
    <xf numFmtId="0" fontId="3" fillId="0" borderId="35" xfId="0" applyFont="1" applyFill="1" applyBorder="1" applyAlignment="1">
      <alignment horizontal="center" vertical="top" wrapText="1"/>
    </xf>
    <xf numFmtId="0" fontId="3" fillId="8" borderId="23" xfId="0" applyFont="1" applyFill="1" applyBorder="1" applyAlignment="1">
      <alignment horizontal="left" vertical="top" wrapText="1" indent="1"/>
    </xf>
    <xf numFmtId="165" fontId="3" fillId="8" borderId="17" xfId="0" applyNumberFormat="1" applyFont="1" applyFill="1" applyBorder="1" applyAlignment="1" applyProtection="1">
      <alignment horizontal="left" vertical="top" wrapText="1"/>
      <protection locked="0"/>
    </xf>
    <xf numFmtId="165" fontId="3" fillId="9" borderId="29" xfId="0" applyNumberFormat="1" applyFont="1" applyFill="1" applyBorder="1" applyAlignment="1" applyProtection="1">
      <alignment horizontal="center" vertical="center" wrapText="1"/>
      <protection locked="0"/>
    </xf>
    <xf numFmtId="165" fontId="7" fillId="5" borderId="36" xfId="0" applyNumberFormat="1" applyFont="1" applyFill="1" applyBorder="1" applyAlignment="1" applyProtection="1">
      <alignment horizontal="right" vertical="center" wrapText="1"/>
      <protection locked="0"/>
    </xf>
    <xf numFmtId="0" fontId="7" fillId="5" borderId="23" xfId="0" applyFont="1" applyFill="1" applyBorder="1" applyAlignment="1">
      <alignment horizontal="left" vertical="top" wrapText="1"/>
    </xf>
    <xf numFmtId="0" fontId="8" fillId="8" borderId="23" xfId="0" applyFont="1" applyFill="1" applyBorder="1" applyAlignment="1">
      <alignment horizontal="left" vertical="top" wrapText="1"/>
    </xf>
    <xf numFmtId="165" fontId="3" fillId="8" borderId="23" xfId="0" applyNumberFormat="1" applyFont="1" applyFill="1" applyBorder="1" applyAlignment="1" applyProtection="1">
      <alignment horizontal="left" vertical="top" wrapText="1"/>
      <protection locked="0"/>
    </xf>
    <xf numFmtId="0" fontId="8" fillId="8" borderId="37" xfId="0" applyNumberFormat="1" applyFont="1" applyFill="1" applyBorder="1" applyAlignment="1" applyProtection="1">
      <alignment horizontal="left" vertical="center" wrapText="1"/>
      <protection locked="0"/>
    </xf>
    <xf numFmtId="0" fontId="8" fillId="0" borderId="34" xfId="0" applyFont="1" applyFill="1" applyBorder="1" applyAlignment="1">
      <alignment horizontal="center" vertical="top" wrapText="1"/>
    </xf>
    <xf numFmtId="0" fontId="8" fillId="0" borderId="35" xfId="0" applyFont="1" applyFill="1" applyBorder="1" applyAlignment="1">
      <alignment horizontal="center" vertical="top" wrapText="1"/>
    </xf>
    <xf numFmtId="165" fontId="22" fillId="3" borderId="3" xfId="4" applyNumberFormat="1" applyFont="1" applyFill="1" applyBorder="1" applyAlignment="1">
      <alignment vertical="center"/>
    </xf>
    <xf numFmtId="0" fontId="9" fillId="5" borderId="0" xfId="0" applyFont="1" applyFill="1" applyBorder="1" applyAlignment="1">
      <alignment vertical="center" wrapText="1"/>
    </xf>
    <xf numFmtId="0" fontId="30" fillId="5" borderId="0" xfId="6" applyFont="1" applyFill="1" applyBorder="1" applyAlignment="1">
      <alignment horizontal="center" vertical="center" wrapText="1"/>
    </xf>
    <xf numFmtId="0" fontId="30" fillId="3" borderId="38" xfId="6" applyNumberFormat="1" applyFont="1" applyFill="1" applyBorder="1" applyAlignment="1">
      <alignment horizontal="center" vertical="center" wrapText="1"/>
    </xf>
    <xf numFmtId="0" fontId="30" fillId="5" borderId="39" xfId="6" applyFont="1" applyFill="1" applyBorder="1" applyAlignment="1">
      <alignment horizontal="center" vertical="center" wrapText="1"/>
    </xf>
    <xf numFmtId="0" fontId="22" fillId="3" borderId="0" xfId="4" applyFont="1" applyFill="1"/>
    <xf numFmtId="0" fontId="38" fillId="5" borderId="35" xfId="0" applyFont="1" applyFill="1" applyBorder="1" applyAlignment="1">
      <alignment horizontal="center" vertical="center" wrapText="1"/>
    </xf>
    <xf numFmtId="165" fontId="38" fillId="5" borderId="23" xfId="0" applyNumberFormat="1" applyFont="1" applyFill="1" applyBorder="1" applyAlignment="1" applyProtection="1">
      <alignment horizontal="center" vertical="center" wrapText="1"/>
      <protection locked="0"/>
    </xf>
    <xf numFmtId="165" fontId="38" fillId="5" borderId="29" xfId="0" applyNumberFormat="1" applyFont="1" applyFill="1" applyBorder="1" applyAlignment="1" applyProtection="1">
      <alignment horizontal="right" vertical="center" wrapText="1"/>
      <protection locked="0"/>
    </xf>
    <xf numFmtId="165" fontId="38" fillId="5" borderId="0" xfId="0" applyNumberFormat="1" applyFont="1" applyFill="1" applyBorder="1" applyAlignment="1" applyProtection="1">
      <alignment horizontal="right" vertical="center" wrapText="1"/>
      <protection locked="0"/>
    </xf>
    <xf numFmtId="9" fontId="8" fillId="3" borderId="0" xfId="4" applyNumberFormat="1" applyFont="1" applyFill="1"/>
    <xf numFmtId="167" fontId="8" fillId="3" borderId="15" xfId="4" applyNumberFormat="1" applyFont="1" applyFill="1" applyBorder="1" applyAlignment="1">
      <alignment horizontal="center"/>
    </xf>
    <xf numFmtId="0" fontId="39" fillId="5" borderId="0" xfId="0" applyFont="1" applyFill="1" applyBorder="1" applyAlignment="1">
      <alignment horizontal="center" vertical="center" wrapText="1"/>
    </xf>
    <xf numFmtId="166" fontId="16" fillId="5" borderId="0" xfId="10" applyNumberFormat="1" applyFont="1" applyFill="1" applyBorder="1" applyAlignment="1" applyProtection="1">
      <alignment horizontal="center" vertical="center" wrapText="1"/>
      <protection locked="0"/>
    </xf>
    <xf numFmtId="0" fontId="13" fillId="3" borderId="4" xfId="0" applyFont="1" applyFill="1" applyBorder="1" applyAlignment="1" applyProtection="1">
      <alignment vertical="top" wrapText="1"/>
      <protection locked="0"/>
    </xf>
    <xf numFmtId="165" fontId="13" fillId="5" borderId="4" xfId="0" applyNumberFormat="1" applyFont="1" applyFill="1" applyBorder="1" applyAlignment="1" applyProtection="1">
      <alignment horizontal="right" vertical="top" wrapText="1"/>
      <protection locked="0"/>
    </xf>
    <xf numFmtId="0" fontId="13" fillId="3" borderId="40" xfId="0" applyFont="1" applyFill="1" applyBorder="1" applyAlignment="1" applyProtection="1">
      <alignment vertical="top" wrapText="1"/>
      <protection locked="0"/>
    </xf>
    <xf numFmtId="0" fontId="8" fillId="0" borderId="4" xfId="0" applyFont="1" applyFill="1" applyBorder="1" applyAlignment="1"/>
    <xf numFmtId="0" fontId="8" fillId="3" borderId="41" xfId="6" applyFont="1" applyFill="1" applyBorder="1" applyAlignment="1">
      <alignment horizontal="center" vertical="center" wrapText="1"/>
    </xf>
    <xf numFmtId="0" fontId="8" fillId="3" borderId="42" xfId="6" applyFont="1" applyFill="1" applyBorder="1" applyAlignment="1">
      <alignment horizontal="center" vertical="center" wrapText="1"/>
    </xf>
    <xf numFmtId="0" fontId="8" fillId="3" borderId="43" xfId="6" applyFont="1" applyFill="1" applyBorder="1" applyAlignment="1">
      <alignment horizontal="center" vertical="center" wrapText="1"/>
    </xf>
    <xf numFmtId="0" fontId="8" fillId="3" borderId="15" xfId="6" applyFont="1" applyFill="1" applyBorder="1" applyAlignment="1">
      <alignment horizontal="center" vertical="center" wrapText="1"/>
    </xf>
    <xf numFmtId="0" fontId="7" fillId="8" borderId="24" xfId="0" applyNumberFormat="1" applyFont="1" applyFill="1" applyBorder="1" applyAlignment="1" applyProtection="1">
      <alignment horizontal="center" vertical="center" wrapText="1"/>
      <protection locked="0"/>
    </xf>
    <xf numFmtId="0" fontId="30" fillId="3" borderId="44" xfId="0" applyFont="1" applyFill="1" applyBorder="1" applyAlignment="1">
      <alignment horizontal="left"/>
    </xf>
    <xf numFmtId="0" fontId="30" fillId="5" borderId="0" xfId="0" applyFont="1" applyFill="1" applyBorder="1" applyAlignment="1">
      <alignment vertical="top" wrapText="1"/>
    </xf>
    <xf numFmtId="0" fontId="22" fillId="5" borderId="0" xfId="4" applyFont="1" applyFill="1"/>
    <xf numFmtId="165" fontId="13" fillId="5" borderId="45" xfId="0" applyNumberFormat="1" applyFont="1" applyFill="1" applyBorder="1" applyAlignment="1" applyProtection="1">
      <alignment horizontal="right" vertical="top" wrapText="1"/>
      <protection locked="0"/>
    </xf>
    <xf numFmtId="165" fontId="8" fillId="8" borderId="36" xfId="0" applyNumberFormat="1" applyFont="1" applyFill="1" applyBorder="1" applyAlignment="1" applyProtection="1">
      <alignment horizontal="right" vertical="center" wrapText="1"/>
      <protection locked="0"/>
    </xf>
    <xf numFmtId="165" fontId="7" fillId="5" borderId="29" xfId="0" applyNumberFormat="1" applyFont="1" applyFill="1" applyBorder="1" applyAlignment="1" applyProtection="1">
      <alignment horizontal="right" vertical="center" wrapText="1"/>
      <protection locked="0"/>
    </xf>
    <xf numFmtId="0" fontId="13" fillId="3" borderId="45" xfId="0" applyFont="1" applyFill="1" applyBorder="1" applyAlignment="1" applyProtection="1">
      <alignment vertical="top" wrapText="1"/>
      <protection locked="0"/>
    </xf>
    <xf numFmtId="0" fontId="8" fillId="5" borderId="0" xfId="0" applyFont="1" applyFill="1" applyBorder="1" applyAlignment="1">
      <alignment horizontal="left" vertical="center" wrapText="1"/>
    </xf>
    <xf numFmtId="165" fontId="7" fillId="5" borderId="0" xfId="0" applyNumberFormat="1" applyFont="1" applyFill="1" applyBorder="1" applyAlignment="1" applyProtection="1">
      <alignment horizontal="right" vertical="center" wrapText="1"/>
      <protection locked="0"/>
    </xf>
    <xf numFmtId="0" fontId="8" fillId="5" borderId="0" xfId="0" applyFont="1" applyFill="1" applyAlignment="1">
      <alignment vertical="center"/>
    </xf>
    <xf numFmtId="0" fontId="8" fillId="5" borderId="0" xfId="0" applyFont="1" applyFill="1" applyBorder="1" applyAlignment="1">
      <alignment horizontal="center" vertical="center" wrapText="1"/>
    </xf>
    <xf numFmtId="165" fontId="8" fillId="5" borderId="0" xfId="0" applyNumberFormat="1" applyFont="1" applyFill="1" applyBorder="1" applyAlignment="1" applyProtection="1">
      <alignment horizontal="right" vertical="center" wrapText="1"/>
      <protection locked="0"/>
    </xf>
    <xf numFmtId="0" fontId="8" fillId="0" borderId="35" xfId="0" applyFont="1" applyFill="1" applyBorder="1" applyAlignment="1">
      <alignment horizontal="center" vertical="center" wrapText="1"/>
    </xf>
    <xf numFmtId="0" fontId="8" fillId="5" borderId="23" xfId="0" applyFont="1" applyFill="1" applyBorder="1" applyAlignment="1">
      <alignment vertical="center" wrapText="1"/>
    </xf>
    <xf numFmtId="165" fontId="8" fillId="8" borderId="37" xfId="0" applyNumberFormat="1" applyFont="1" applyFill="1" applyBorder="1" applyAlignment="1" applyProtection="1">
      <alignment horizontal="right" vertical="center" wrapText="1"/>
      <protection locked="0"/>
    </xf>
    <xf numFmtId="0" fontId="8" fillId="3" borderId="34" xfId="6" applyFont="1" applyFill="1" applyBorder="1" applyAlignment="1">
      <alignment horizontal="center" vertical="center" wrapText="1"/>
    </xf>
    <xf numFmtId="0" fontId="8" fillId="3" borderId="36" xfId="6" applyFont="1" applyFill="1" applyBorder="1" applyAlignment="1">
      <alignment horizontal="center" vertical="center" wrapText="1"/>
    </xf>
    <xf numFmtId="165" fontId="8" fillId="5" borderId="36" xfId="0" applyNumberFormat="1" applyFont="1" applyFill="1" applyBorder="1" applyAlignment="1" applyProtection="1">
      <alignment horizontal="right" vertical="top" wrapText="1"/>
      <protection locked="0"/>
    </xf>
    <xf numFmtId="0" fontId="7" fillId="0" borderId="23" xfId="0" applyFont="1" applyFill="1" applyBorder="1" applyAlignment="1">
      <alignment vertical="top" wrapText="1"/>
    </xf>
    <xf numFmtId="165" fontId="7" fillId="0" borderId="23" xfId="0" applyNumberFormat="1" applyFont="1" applyFill="1" applyBorder="1" applyAlignment="1" applyProtection="1">
      <alignment vertical="top" wrapText="1"/>
      <protection locked="0"/>
    </xf>
    <xf numFmtId="165" fontId="7" fillId="0" borderId="29" xfId="0" applyNumberFormat="1" applyFont="1" applyFill="1" applyBorder="1" applyAlignment="1" applyProtection="1">
      <alignment vertical="top" wrapText="1"/>
      <protection locked="0"/>
    </xf>
    <xf numFmtId="0" fontId="8" fillId="3" borderId="34" xfId="6" applyFont="1" applyFill="1" applyBorder="1" applyAlignment="1">
      <alignment horizontal="center" vertical="top" wrapText="1"/>
    </xf>
    <xf numFmtId="0" fontId="8" fillId="3" borderId="36" xfId="6" applyFont="1" applyFill="1" applyBorder="1" applyAlignment="1">
      <alignment horizontal="center" vertical="top" wrapText="1"/>
    </xf>
    <xf numFmtId="0" fontId="30" fillId="3" borderId="36" xfId="6" applyFont="1" applyFill="1" applyBorder="1" applyAlignment="1">
      <alignment horizontal="center" vertical="center" wrapText="1"/>
    </xf>
    <xf numFmtId="0" fontId="8" fillId="3" borderId="39" xfId="6" applyFont="1" applyFill="1" applyBorder="1" applyAlignment="1">
      <alignment horizontal="center" vertical="center" wrapText="1"/>
    </xf>
    <xf numFmtId="165" fontId="8" fillId="8" borderId="29" xfId="0" applyNumberFormat="1" applyFont="1" applyFill="1" applyBorder="1" applyAlignment="1" applyProtection="1">
      <alignment horizontal="right" vertical="center" wrapText="1"/>
      <protection locked="0"/>
    </xf>
    <xf numFmtId="0" fontId="8" fillId="5" borderId="33" xfId="0" applyFont="1" applyFill="1" applyBorder="1"/>
    <xf numFmtId="0" fontId="30" fillId="5" borderId="46" xfId="0" applyFont="1" applyFill="1" applyBorder="1" applyAlignment="1">
      <alignment vertical="top" wrapText="1"/>
    </xf>
    <xf numFmtId="0" fontId="8" fillId="3" borderId="0" xfId="4" applyFont="1" applyFill="1" applyAlignment="1">
      <alignment horizontal="center"/>
    </xf>
    <xf numFmtId="0" fontId="8" fillId="5" borderId="0" xfId="4" applyFont="1" applyFill="1" applyAlignment="1">
      <alignment horizontal="center"/>
    </xf>
    <xf numFmtId="0" fontId="8" fillId="3" borderId="0" xfId="0" applyFont="1" applyFill="1" applyAlignment="1">
      <alignment horizontal="center"/>
    </xf>
    <xf numFmtId="0" fontId="3" fillId="3" borderId="0" xfId="4" applyFont="1" applyFill="1" applyAlignment="1">
      <alignment horizontal="center"/>
    </xf>
    <xf numFmtId="9" fontId="3" fillId="3" borderId="0" xfId="4" applyNumberFormat="1" applyFont="1" applyFill="1" applyAlignment="1">
      <alignment horizontal="center"/>
    </xf>
    <xf numFmtId="0" fontId="22" fillId="3" borderId="0" xfId="4" applyFont="1" applyFill="1" applyAlignment="1">
      <alignment horizontal="center"/>
    </xf>
    <xf numFmtId="0" fontId="30" fillId="5" borderId="10" xfId="0" applyFont="1" applyFill="1" applyBorder="1" applyAlignment="1">
      <alignment vertical="center" wrapText="1"/>
    </xf>
    <xf numFmtId="0" fontId="30" fillId="5" borderId="41" xfId="0" applyFont="1" applyFill="1" applyBorder="1" applyAlignment="1">
      <alignment vertical="top" wrapText="1"/>
    </xf>
    <xf numFmtId="0" fontId="30" fillId="5" borderId="47" xfId="0" applyFont="1" applyFill="1" applyBorder="1" applyAlignment="1">
      <alignment vertical="top" wrapText="1"/>
    </xf>
    <xf numFmtId="0" fontId="30" fillId="5" borderId="48" xfId="0" applyFont="1" applyFill="1" applyBorder="1" applyAlignment="1">
      <alignment vertical="top" wrapText="1"/>
    </xf>
    <xf numFmtId="0" fontId="30" fillId="5" borderId="33" xfId="0" applyFont="1" applyFill="1" applyBorder="1" applyAlignment="1">
      <alignment vertical="top" wrapText="1"/>
    </xf>
    <xf numFmtId="0" fontId="30" fillId="5" borderId="0" xfId="0" applyFont="1" applyFill="1" applyBorder="1" applyAlignment="1">
      <alignment vertical="top" wrapText="1"/>
    </xf>
    <xf numFmtId="0" fontId="30" fillId="5" borderId="46" xfId="0" applyFont="1" applyFill="1" applyBorder="1" applyAlignment="1">
      <alignment vertical="top" wrapText="1"/>
    </xf>
    <xf numFmtId="0" fontId="30" fillId="5" borderId="44" xfId="0" applyFont="1" applyFill="1" applyBorder="1" applyAlignment="1">
      <alignment vertical="top" wrapText="1"/>
    </xf>
    <xf numFmtId="0" fontId="30" fillId="5" borderId="49" xfId="0" applyFont="1" applyFill="1" applyBorder="1" applyAlignment="1">
      <alignment vertical="top" wrapText="1"/>
    </xf>
    <xf numFmtId="0" fontId="30" fillId="5" borderId="50" xfId="0" applyFont="1" applyFill="1" applyBorder="1" applyAlignment="1">
      <alignment vertical="top" wrapText="1"/>
    </xf>
    <xf numFmtId="0" fontId="30" fillId="5" borderId="33" xfId="0" applyFont="1" applyFill="1" applyBorder="1" applyAlignment="1">
      <alignment horizontal="left" vertical="top" wrapText="1"/>
    </xf>
    <xf numFmtId="0" fontId="30" fillId="5" borderId="0" xfId="0" applyFont="1" applyFill="1" applyBorder="1" applyAlignment="1">
      <alignment horizontal="left" vertical="top" wrapText="1"/>
    </xf>
    <xf numFmtId="0" fontId="30" fillId="5" borderId="46" xfId="0" applyFont="1" applyFill="1" applyBorder="1" applyAlignment="1">
      <alignment horizontal="left" vertical="top" wrapText="1"/>
    </xf>
    <xf numFmtId="0" fontId="18" fillId="8" borderId="9" xfId="4" applyFont="1" applyFill="1" applyBorder="1" applyAlignment="1">
      <alignment horizontal="left"/>
    </xf>
    <xf numFmtId="0" fontId="18" fillId="8" borderId="12" xfId="4" applyFont="1" applyFill="1" applyBorder="1" applyAlignment="1">
      <alignment horizontal="left"/>
    </xf>
    <xf numFmtId="0" fontId="8" fillId="5" borderId="31" xfId="0" applyFont="1" applyFill="1" applyBorder="1" applyAlignment="1">
      <alignment horizontal="left" vertical="top" wrapText="1"/>
    </xf>
    <xf numFmtId="0" fontId="8" fillId="5" borderId="51" xfId="0" applyFont="1" applyFill="1" applyBorder="1" applyAlignment="1">
      <alignment horizontal="left" vertical="top" wrapText="1"/>
    </xf>
    <xf numFmtId="0" fontId="8" fillId="5" borderId="11" xfId="0" applyFont="1" applyFill="1" applyBorder="1" applyAlignment="1">
      <alignment horizontal="left" vertical="top" wrapText="1"/>
    </xf>
    <xf numFmtId="0" fontId="8" fillId="5" borderId="52" xfId="0" applyFont="1" applyFill="1" applyBorder="1" applyAlignment="1">
      <alignment horizontal="left" vertical="top" wrapText="1"/>
    </xf>
    <xf numFmtId="0" fontId="19" fillId="4" borderId="41" xfId="0" applyFont="1" applyFill="1" applyBorder="1" applyAlignment="1">
      <alignment horizontal="center" vertical="center"/>
    </xf>
    <xf numFmtId="0" fontId="19" fillId="4" borderId="44" xfId="0" applyFont="1" applyFill="1" applyBorder="1" applyAlignment="1">
      <alignment horizontal="center" vertical="center"/>
    </xf>
    <xf numFmtId="165" fontId="19" fillId="4" borderId="48" xfId="0" applyNumberFormat="1" applyFont="1" applyFill="1" applyBorder="1" applyAlignment="1">
      <alignment horizontal="right" vertical="center"/>
    </xf>
    <xf numFmtId="165" fontId="19" fillId="4" borderId="50" xfId="0" applyNumberFormat="1" applyFont="1" applyFill="1" applyBorder="1" applyAlignment="1">
      <alignment horizontal="right" vertical="center"/>
    </xf>
    <xf numFmtId="0" fontId="40" fillId="5" borderId="31" xfId="0" applyFont="1" applyFill="1" applyBorder="1" applyAlignment="1">
      <alignment horizontal="left" vertical="top" wrapText="1"/>
    </xf>
    <xf numFmtId="0" fontId="40" fillId="5" borderId="0" xfId="0" applyFont="1" applyFill="1" applyBorder="1" applyAlignment="1">
      <alignment horizontal="left" vertical="top" wrapText="1"/>
    </xf>
    <xf numFmtId="0" fontId="40" fillId="5" borderId="51" xfId="0" applyFont="1" applyFill="1" applyBorder="1" applyAlignment="1">
      <alignment horizontal="left" vertical="top" wrapText="1"/>
    </xf>
    <xf numFmtId="0" fontId="9" fillId="4" borderId="9" xfId="0" applyFont="1" applyFill="1" applyBorder="1" applyAlignment="1">
      <alignment horizontal="left" vertical="top" wrapText="1"/>
    </xf>
    <xf numFmtId="0" fontId="9" fillId="4" borderId="2" xfId="0" applyFont="1" applyFill="1" applyBorder="1" applyAlignment="1">
      <alignment horizontal="left" vertical="top" wrapText="1"/>
    </xf>
    <xf numFmtId="0" fontId="9" fillId="4" borderId="12" xfId="0" applyFont="1" applyFill="1" applyBorder="1" applyAlignment="1">
      <alignment horizontal="left" vertical="top" wrapText="1"/>
    </xf>
    <xf numFmtId="0" fontId="8" fillId="5" borderId="8"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12" fillId="5" borderId="25" xfId="0" applyFont="1" applyFill="1" applyBorder="1" applyAlignment="1">
      <alignment horizontal="left" vertical="top" wrapText="1"/>
    </xf>
    <xf numFmtId="0" fontId="8" fillId="5" borderId="26" xfId="0" applyFont="1" applyFill="1" applyBorder="1" applyAlignment="1">
      <alignment horizontal="left" vertical="top" wrapText="1"/>
    </xf>
    <xf numFmtId="0" fontId="8" fillId="5" borderId="27" xfId="0" applyFont="1" applyFill="1" applyBorder="1" applyAlignment="1">
      <alignment horizontal="left" vertical="top" wrapText="1"/>
    </xf>
    <xf numFmtId="0" fontId="12" fillId="5" borderId="31" xfId="0" applyFont="1" applyFill="1" applyBorder="1" applyAlignment="1">
      <alignment horizontal="left" vertical="top" wrapText="1"/>
    </xf>
    <xf numFmtId="0" fontId="12" fillId="5" borderId="0" xfId="0" applyFont="1" applyFill="1" applyBorder="1" applyAlignment="1">
      <alignment horizontal="left" vertical="top" wrapText="1"/>
    </xf>
    <xf numFmtId="0" fontId="12" fillId="5" borderId="51" xfId="0" applyFont="1" applyFill="1" applyBorder="1" applyAlignment="1">
      <alignment horizontal="left" vertical="top" wrapText="1"/>
    </xf>
    <xf numFmtId="0" fontId="8" fillId="5" borderId="0" xfId="0" applyFont="1" applyFill="1" applyBorder="1" applyAlignment="1">
      <alignment horizontal="left" vertical="top" wrapText="1"/>
    </xf>
    <xf numFmtId="0" fontId="12" fillId="5" borderId="11"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52" xfId="0" applyFont="1" applyFill="1" applyBorder="1" applyAlignment="1">
      <alignment horizontal="left" vertical="top" wrapText="1"/>
    </xf>
    <xf numFmtId="0" fontId="22" fillId="5" borderId="9" xfId="4" applyFont="1" applyFill="1" applyBorder="1" applyAlignment="1">
      <alignment horizontal="left" vertical="top"/>
    </xf>
    <xf numFmtId="0" fontId="22" fillId="5" borderId="2" xfId="4" applyFont="1" applyFill="1" applyBorder="1" applyAlignment="1">
      <alignment horizontal="left" vertical="top"/>
    </xf>
    <xf numFmtId="0" fontId="22" fillId="5" borderId="12" xfId="4" applyFont="1" applyFill="1" applyBorder="1" applyAlignment="1">
      <alignment horizontal="left" vertical="top"/>
    </xf>
    <xf numFmtId="0" fontId="17" fillId="3" borderId="25" xfId="0" applyFont="1" applyFill="1" applyBorder="1" applyAlignment="1">
      <alignment horizontal="center" vertical="center" wrapText="1"/>
    </xf>
    <xf numFmtId="0" fontId="17" fillId="3" borderId="27" xfId="0" applyFont="1" applyFill="1" applyBorder="1" applyAlignment="1">
      <alignment horizontal="center" vertical="center" wrapText="1"/>
    </xf>
    <xf numFmtId="166" fontId="16" fillId="5" borderId="8" xfId="10" applyNumberFormat="1" applyFont="1" applyFill="1" applyBorder="1" applyAlignment="1" applyProtection="1">
      <alignment horizontal="center" vertical="center" wrapText="1"/>
      <protection locked="0"/>
    </xf>
    <xf numFmtId="166" fontId="16" fillId="5" borderId="10" xfId="10" applyNumberFormat="1" applyFont="1" applyFill="1" applyBorder="1" applyAlignment="1" applyProtection="1">
      <alignment horizontal="center" vertical="center" wrapText="1"/>
      <protection locked="0"/>
    </xf>
    <xf numFmtId="0" fontId="7" fillId="3" borderId="4" xfId="0" applyFont="1" applyFill="1" applyBorder="1" applyAlignment="1">
      <alignment horizontal="center"/>
    </xf>
    <xf numFmtId="166" fontId="22" fillId="5" borderId="9" xfId="10" applyNumberFormat="1" applyFont="1" applyFill="1" applyBorder="1" applyAlignment="1">
      <alignment horizontal="center" vertical="top"/>
    </xf>
    <xf numFmtId="166" fontId="22" fillId="5" borderId="12" xfId="10" applyNumberFormat="1" applyFont="1" applyFill="1" applyBorder="1" applyAlignment="1">
      <alignment horizontal="center" vertical="top"/>
    </xf>
    <xf numFmtId="0" fontId="33" fillId="7" borderId="25" xfId="0" applyFont="1" applyFill="1" applyBorder="1" applyAlignment="1">
      <alignment horizontal="left" vertical="center"/>
    </xf>
    <xf numFmtId="0" fontId="33" fillId="7" borderId="26" xfId="0" applyFont="1" applyFill="1" applyBorder="1" applyAlignment="1">
      <alignment horizontal="left" vertical="center"/>
    </xf>
    <xf numFmtId="0" fontId="33" fillId="7" borderId="27" xfId="0" applyFont="1" applyFill="1" applyBorder="1" applyAlignment="1">
      <alignment horizontal="left" vertical="center"/>
    </xf>
    <xf numFmtId="0" fontId="21" fillId="10" borderId="4"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10" xfId="0" applyFont="1" applyFill="1" applyBorder="1" applyAlignment="1">
      <alignment horizontal="center" vertical="center" wrapText="1"/>
    </xf>
    <xf numFmtId="166" fontId="17" fillId="8" borderId="25" xfId="10" applyNumberFormat="1" applyFont="1" applyFill="1" applyBorder="1" applyAlignment="1" applyProtection="1">
      <alignment horizontal="center" vertical="center" wrapText="1"/>
      <protection locked="0"/>
    </xf>
    <xf numFmtId="166" fontId="17" fillId="8" borderId="27" xfId="10" applyNumberFormat="1" applyFont="1" applyFill="1" applyBorder="1" applyAlignment="1" applyProtection="1">
      <alignment horizontal="center" vertical="center" wrapText="1"/>
      <protection locked="0"/>
    </xf>
    <xf numFmtId="0" fontId="30" fillId="5" borderId="31" xfId="0" applyFont="1" applyFill="1" applyBorder="1" applyAlignment="1">
      <alignment horizontal="left" vertical="top" wrapText="1"/>
    </xf>
    <xf numFmtId="0" fontId="30" fillId="5" borderId="51" xfId="0" applyFont="1" applyFill="1" applyBorder="1" applyAlignment="1">
      <alignment horizontal="left" vertical="top" wrapText="1"/>
    </xf>
    <xf numFmtId="0" fontId="30" fillId="5" borderId="11" xfId="0" applyFont="1" applyFill="1" applyBorder="1" applyAlignment="1">
      <alignment horizontal="left" vertical="top" wrapText="1"/>
    </xf>
    <xf numFmtId="0" fontId="30" fillId="5" borderId="5" xfId="0" applyFont="1" applyFill="1" applyBorder="1" applyAlignment="1">
      <alignment horizontal="left" vertical="top" wrapText="1"/>
    </xf>
    <xf numFmtId="0" fontId="30" fillId="5" borderId="52" xfId="0" applyFont="1" applyFill="1" applyBorder="1" applyAlignment="1">
      <alignment horizontal="left" vertical="top" wrapText="1"/>
    </xf>
    <xf numFmtId="0" fontId="8" fillId="5" borderId="5" xfId="0" applyFont="1" applyFill="1" applyBorder="1" applyAlignment="1">
      <alignment horizontal="left" vertical="top" wrapText="1"/>
    </xf>
    <xf numFmtId="0" fontId="22" fillId="3" borderId="9" xfId="4" applyFont="1" applyFill="1" applyBorder="1" applyAlignment="1">
      <alignment horizontal="center" vertical="center"/>
    </xf>
    <xf numFmtId="0" fontId="22" fillId="3" borderId="2" xfId="4" applyFont="1" applyFill="1" applyBorder="1" applyAlignment="1">
      <alignment horizontal="center" vertical="center"/>
    </xf>
    <xf numFmtId="0" fontId="9" fillId="4" borderId="41" xfId="0" applyFont="1" applyFill="1" applyBorder="1" applyAlignment="1">
      <alignment horizontal="left" vertical="center" wrapText="1"/>
    </xf>
    <xf numFmtId="0" fontId="9" fillId="4" borderId="47"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8" fillId="5" borderId="25" xfId="0" applyFont="1" applyFill="1" applyBorder="1" applyAlignment="1">
      <alignment horizontal="left" vertical="top" wrapText="1"/>
    </xf>
    <xf numFmtId="9" fontId="41" fillId="5" borderId="42" xfId="7" applyFont="1" applyFill="1" applyBorder="1" applyAlignment="1" applyProtection="1">
      <alignment horizontal="center" vertical="center" wrapText="1"/>
      <protection locked="0"/>
    </xf>
    <xf numFmtId="9" fontId="41" fillId="5" borderId="53" xfId="7" applyFont="1" applyFill="1" applyBorder="1" applyAlignment="1" applyProtection="1">
      <alignment horizontal="center" vertical="center" wrapText="1"/>
      <protection locked="0"/>
    </xf>
    <xf numFmtId="0" fontId="22" fillId="3" borderId="9" xfId="4" applyFont="1" applyFill="1" applyBorder="1" applyAlignment="1">
      <alignment horizontal="left"/>
    </xf>
    <xf numFmtId="0" fontId="22" fillId="3" borderId="2" xfId="4" applyFont="1" applyFill="1" applyBorder="1" applyAlignment="1">
      <alignment horizontal="left"/>
    </xf>
    <xf numFmtId="0" fontId="8" fillId="3" borderId="19" xfId="6" applyFont="1" applyFill="1" applyBorder="1" applyAlignment="1">
      <alignment horizontal="center" vertical="center" wrapText="1"/>
    </xf>
    <xf numFmtId="0" fontId="8" fillId="3" borderId="54" xfId="6" applyFont="1" applyFill="1" applyBorder="1" applyAlignment="1">
      <alignment horizontal="center" vertical="center" wrapText="1"/>
    </xf>
    <xf numFmtId="0" fontId="42" fillId="10" borderId="9" xfId="0" applyFont="1" applyFill="1" applyBorder="1" applyAlignment="1">
      <alignment horizontal="left" vertical="center"/>
    </xf>
    <xf numFmtId="0" fontId="42" fillId="10" borderId="2" xfId="0" applyFont="1" applyFill="1" applyBorder="1" applyAlignment="1">
      <alignment horizontal="left" vertical="center"/>
    </xf>
    <xf numFmtId="0" fontId="42" fillId="10" borderId="12" xfId="0" applyFont="1" applyFill="1" applyBorder="1" applyAlignment="1">
      <alignment horizontal="left" vertical="center"/>
    </xf>
    <xf numFmtId="0" fontId="8" fillId="3" borderId="9" xfId="6" applyFont="1" applyFill="1" applyBorder="1" applyAlignment="1">
      <alignment horizontal="right" vertical="center" wrapText="1"/>
    </xf>
    <xf numFmtId="0" fontId="8" fillId="3" borderId="54" xfId="6" applyFont="1" applyFill="1" applyBorder="1" applyAlignment="1">
      <alignment horizontal="right" vertical="center" wrapText="1"/>
    </xf>
    <xf numFmtId="165" fontId="3" fillId="9" borderId="19" xfId="0" applyNumberFormat="1" applyFont="1" applyFill="1" applyBorder="1" applyAlignment="1" applyProtection="1">
      <alignment horizontal="center" vertical="center" wrapText="1"/>
      <protection locked="0"/>
    </xf>
    <xf numFmtId="165" fontId="3" fillId="9" borderId="12" xfId="0" applyNumberFormat="1" applyFont="1" applyFill="1" applyBorder="1" applyAlignment="1" applyProtection="1">
      <alignment horizontal="center" vertical="center" wrapText="1"/>
      <protection locked="0"/>
    </xf>
    <xf numFmtId="0" fontId="30" fillId="5" borderId="25" xfId="0" applyFont="1" applyFill="1" applyBorder="1" applyAlignment="1">
      <alignment horizontal="left" vertical="top" wrapText="1"/>
    </xf>
    <xf numFmtId="0" fontId="30" fillId="5" borderId="26" xfId="0" applyFont="1" applyFill="1" applyBorder="1" applyAlignment="1">
      <alignment horizontal="left" vertical="top" wrapText="1"/>
    </xf>
    <xf numFmtId="0" fontId="30" fillId="5" borderId="27" xfId="0" applyFont="1" applyFill="1" applyBorder="1" applyAlignment="1">
      <alignment horizontal="left" vertical="top" wrapText="1"/>
    </xf>
  </cellXfs>
  <cellStyles count="11">
    <cellStyle name="Normaali" xfId="0" builtinId="0"/>
    <cellStyle name="Normaali 2" xfId="1"/>
    <cellStyle name="Normaali 3" xfId="2"/>
    <cellStyle name="Normal 2" xfId="3"/>
    <cellStyle name="Normal_SHEET" xfId="4"/>
    <cellStyle name="Numbering" xfId="5"/>
    <cellStyle name="Otsikko 1" xfId="6" builtinId="16"/>
    <cellStyle name="Prosentti" xfId="7" builtinId="5"/>
    <cellStyle name="Subtext" xfId="8"/>
    <cellStyle name="Text" xfId="9"/>
    <cellStyle name="Valuutta" xfId="10"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1708785</xdr:colOff>
      <xdr:row>8</xdr:row>
      <xdr:rowOff>0</xdr:rowOff>
    </xdr:from>
    <xdr:to>
      <xdr:col>3</xdr:col>
      <xdr:colOff>69281</xdr:colOff>
      <xdr:row>8</xdr:row>
      <xdr:rowOff>152400</xdr:rowOff>
    </xdr:to>
    <xdr:sp macro="" textlink="">
      <xdr:nvSpPr>
        <xdr:cNvPr id="2" name="Rectangle 1"/>
        <xdr:cNvSpPr/>
      </xdr:nvSpPr>
      <xdr:spPr>
        <a:xfrm>
          <a:off x="1996440" y="1295400"/>
          <a:ext cx="730017" cy="152400"/>
        </a:xfrm>
        <a:prstGeom prst="rect">
          <a:avLst/>
        </a:prstGeom>
        <a:solidFill>
          <a:srgbClr val="FBDF5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900">
              <a:solidFill>
                <a:schemeClr val="tx1"/>
              </a:solidFill>
              <a:latin typeface="Arial" panose="020B0604020202020204" pitchFamily="34" charset="0"/>
              <a:cs typeface="Arial" panose="020B0604020202020204" pitchFamily="34" charset="0"/>
            </a:rPr>
            <a:t>keltaisella</a:t>
          </a:r>
        </a:p>
      </xdr:txBody>
    </xdr:sp>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9"/>
  <sheetViews>
    <sheetView tabSelected="1" zoomScaleNormal="100" workbookViewId="0">
      <selection activeCell="D24" sqref="D24"/>
    </sheetView>
  </sheetViews>
  <sheetFormatPr defaultRowHeight="13.2" x14ac:dyDescent="0.25"/>
  <cols>
    <col min="1" max="1" width="4.33203125" style="13" customWidth="1"/>
    <col min="2" max="2" width="26.44140625" customWidth="1"/>
    <col min="8" max="8" width="33.5546875" customWidth="1"/>
    <col min="9" max="29" width="9.109375" style="13" customWidth="1"/>
  </cols>
  <sheetData>
    <row r="1" spans="2:8" s="122" customFormat="1" x14ac:dyDescent="0.25"/>
    <row r="2" spans="2:8" s="56" customFormat="1" x14ac:dyDescent="0.25">
      <c r="B2" s="56" t="s">
        <v>101</v>
      </c>
    </row>
    <row r="3" spans="2:8" s="56" customFormat="1" x14ac:dyDescent="0.25">
      <c r="B3" s="56" t="s">
        <v>161</v>
      </c>
    </row>
    <row r="4" spans="2:8" s="56" customFormat="1" x14ac:dyDescent="0.25">
      <c r="B4" s="121">
        <v>42116</v>
      </c>
    </row>
    <row r="5" spans="2:8" x14ac:dyDescent="0.25">
      <c r="B5" s="13"/>
      <c r="C5" s="13"/>
      <c r="D5" s="13"/>
      <c r="E5" s="13"/>
      <c r="F5" s="13"/>
      <c r="G5" s="13"/>
      <c r="H5" s="13"/>
    </row>
    <row r="6" spans="2:8" x14ac:dyDescent="0.25">
      <c r="B6" s="25" t="s">
        <v>4</v>
      </c>
      <c r="C6" s="13"/>
      <c r="D6" s="13"/>
      <c r="E6" s="13"/>
      <c r="F6" s="13"/>
      <c r="G6" s="13"/>
      <c r="H6" s="13"/>
    </row>
    <row r="7" spans="2:8" ht="13.8" thickBot="1" x14ac:dyDescent="0.3">
      <c r="B7" s="13"/>
      <c r="C7" s="13"/>
      <c r="D7" s="13"/>
      <c r="E7" s="13"/>
      <c r="F7" s="13"/>
      <c r="G7" s="13"/>
      <c r="H7" s="13"/>
    </row>
    <row r="8" spans="2:8" x14ac:dyDescent="0.25">
      <c r="B8" s="254" t="s">
        <v>5</v>
      </c>
      <c r="C8" s="255"/>
      <c r="D8" s="255"/>
      <c r="E8" s="255"/>
      <c r="F8" s="255"/>
      <c r="G8" s="255"/>
      <c r="H8" s="256"/>
    </row>
    <row r="9" spans="2:8" ht="12.75" customHeight="1" x14ac:dyDescent="0.25">
      <c r="B9" s="257" t="s">
        <v>50</v>
      </c>
      <c r="C9" s="258"/>
      <c r="D9" s="258"/>
      <c r="E9" s="258"/>
      <c r="F9" s="258"/>
      <c r="G9" s="258"/>
      <c r="H9" s="259"/>
    </row>
    <row r="10" spans="2:8" ht="12.75" customHeight="1" x14ac:dyDescent="0.25">
      <c r="B10" s="263" t="s">
        <v>70</v>
      </c>
      <c r="C10" s="264"/>
      <c r="D10" s="264"/>
      <c r="E10" s="264"/>
      <c r="F10" s="264"/>
      <c r="G10" s="264"/>
      <c r="H10" s="265"/>
    </row>
    <row r="11" spans="2:8" ht="12.75" customHeight="1" x14ac:dyDescent="0.25">
      <c r="B11" s="263" t="s">
        <v>25</v>
      </c>
      <c r="C11" s="264"/>
      <c r="D11" s="264"/>
      <c r="E11" s="264"/>
      <c r="F11" s="264"/>
      <c r="G11" s="264"/>
      <c r="H11" s="265"/>
    </row>
    <row r="12" spans="2:8" ht="12.75" customHeight="1" x14ac:dyDescent="0.25">
      <c r="B12" s="263" t="s">
        <v>27</v>
      </c>
      <c r="C12" s="264"/>
      <c r="D12" s="264"/>
      <c r="E12" s="264"/>
      <c r="F12" s="264"/>
      <c r="G12" s="264"/>
      <c r="H12" s="265"/>
    </row>
    <row r="13" spans="2:8" ht="12.75" customHeight="1" x14ac:dyDescent="0.25">
      <c r="B13" s="263" t="s">
        <v>28</v>
      </c>
      <c r="C13" s="264"/>
      <c r="D13" s="264"/>
      <c r="E13" s="264"/>
      <c r="F13" s="264"/>
      <c r="G13" s="264"/>
      <c r="H13" s="265"/>
    </row>
    <row r="14" spans="2:8" ht="12.75" customHeight="1" x14ac:dyDescent="0.25">
      <c r="B14" s="263" t="s">
        <v>126</v>
      </c>
      <c r="C14" s="264"/>
      <c r="D14" s="264"/>
      <c r="E14" s="264"/>
      <c r="F14" s="264"/>
      <c r="G14" s="264"/>
      <c r="H14" s="265"/>
    </row>
    <row r="15" spans="2:8" x14ac:dyDescent="0.25">
      <c r="B15" s="257" t="s">
        <v>6</v>
      </c>
      <c r="C15" s="258"/>
      <c r="D15" s="258"/>
      <c r="E15" s="258"/>
      <c r="F15" s="258"/>
      <c r="G15" s="258"/>
      <c r="H15" s="259"/>
    </row>
    <row r="16" spans="2:8" x14ac:dyDescent="0.25">
      <c r="B16" s="245" t="s">
        <v>29</v>
      </c>
      <c r="C16" s="220"/>
      <c r="D16" s="220"/>
      <c r="E16" s="220"/>
      <c r="F16" s="220"/>
      <c r="G16" s="220"/>
      <c r="H16" s="246"/>
    </row>
    <row r="17" spans="2:8" x14ac:dyDescent="0.25">
      <c r="B17" s="257" t="s">
        <v>12</v>
      </c>
      <c r="C17" s="258"/>
      <c r="D17" s="258"/>
      <c r="E17" s="258"/>
      <c r="F17" s="258"/>
      <c r="G17" s="258"/>
      <c r="H17" s="259"/>
    </row>
    <row r="18" spans="2:8" ht="13.5" customHeight="1" thickBot="1" x14ac:dyDescent="0.3">
      <c r="B18" s="260" t="s">
        <v>26</v>
      </c>
      <c r="C18" s="261"/>
      <c r="D18" s="261"/>
      <c r="E18" s="261"/>
      <c r="F18" s="261"/>
      <c r="G18" s="261"/>
      <c r="H18" s="262"/>
    </row>
    <row r="19" spans="2:8" x14ac:dyDescent="0.25">
      <c r="B19" s="13"/>
      <c r="C19" s="13"/>
      <c r="D19" s="13"/>
      <c r="E19" s="13"/>
      <c r="F19" s="13"/>
      <c r="G19" s="13"/>
      <c r="H19" s="13"/>
    </row>
    <row r="20" spans="2:8" x14ac:dyDescent="0.25">
      <c r="B20" s="13"/>
      <c r="C20" s="13"/>
      <c r="D20" s="13"/>
      <c r="E20" s="13"/>
      <c r="F20" s="13"/>
      <c r="G20" s="13"/>
      <c r="H20" s="13"/>
    </row>
    <row r="21" spans="2:8" x14ac:dyDescent="0.25">
      <c r="B21" s="13"/>
      <c r="C21" s="13"/>
      <c r="D21" s="13"/>
      <c r="E21" s="13"/>
      <c r="F21" s="13"/>
      <c r="G21" s="13"/>
      <c r="H21" s="13"/>
    </row>
    <row r="22" spans="2:8" x14ac:dyDescent="0.25">
      <c r="C22" s="13"/>
      <c r="D22" s="13"/>
      <c r="E22" s="13"/>
      <c r="F22" s="13"/>
      <c r="G22" s="13"/>
      <c r="H22" s="13"/>
    </row>
    <row r="23" spans="2:8" x14ac:dyDescent="0.25">
      <c r="B23" s="13"/>
      <c r="C23" s="13"/>
      <c r="D23" s="13"/>
      <c r="E23" s="13"/>
      <c r="F23" s="13"/>
      <c r="G23" s="13"/>
      <c r="H23" s="13"/>
    </row>
    <row r="24" spans="2:8" x14ac:dyDescent="0.25">
      <c r="B24" s="13"/>
      <c r="C24" s="13"/>
      <c r="D24" s="13"/>
      <c r="E24" s="13"/>
      <c r="F24" s="13"/>
      <c r="G24" s="13"/>
      <c r="H24" s="13"/>
    </row>
    <row r="25" spans="2:8" s="13" customFormat="1" x14ac:dyDescent="0.25"/>
    <row r="26" spans="2:8" s="13" customFormat="1" x14ac:dyDescent="0.25"/>
    <row r="27" spans="2:8" s="13" customFormat="1" x14ac:dyDescent="0.25"/>
    <row r="28" spans="2:8" s="13" customFormat="1" x14ac:dyDescent="0.25"/>
    <row r="29" spans="2:8" s="13" customFormat="1" x14ac:dyDescent="0.25"/>
    <row r="30" spans="2:8" s="13" customFormat="1" x14ac:dyDescent="0.25"/>
    <row r="31" spans="2:8" s="13" customFormat="1" x14ac:dyDescent="0.25"/>
    <row r="32" spans="2:8" s="13" customFormat="1" x14ac:dyDescent="0.25"/>
    <row r="33" s="13" customFormat="1" x14ac:dyDescent="0.25"/>
    <row r="34" s="13" customFormat="1" x14ac:dyDescent="0.25"/>
    <row r="35" s="13" customFormat="1" x14ac:dyDescent="0.25"/>
    <row r="36" s="13" customFormat="1" x14ac:dyDescent="0.25"/>
    <row r="37" s="13" customFormat="1" x14ac:dyDescent="0.25"/>
    <row r="38" s="13" customFormat="1" x14ac:dyDescent="0.25"/>
    <row r="39" s="13" customFormat="1" x14ac:dyDescent="0.25"/>
    <row r="40" s="13" customFormat="1" x14ac:dyDescent="0.25"/>
    <row r="41" s="13" customFormat="1" x14ac:dyDescent="0.25"/>
    <row r="42" s="13" customFormat="1" x14ac:dyDescent="0.25"/>
    <row r="43" s="13" customFormat="1" x14ac:dyDescent="0.25"/>
    <row r="44" s="13" customFormat="1" x14ac:dyDescent="0.25"/>
    <row r="45" s="13" customFormat="1" x14ac:dyDescent="0.25"/>
    <row r="46" s="13" customFormat="1" x14ac:dyDescent="0.25"/>
    <row r="47" s="13" customFormat="1" x14ac:dyDescent="0.25"/>
    <row r="48" s="13" customFormat="1" x14ac:dyDescent="0.25"/>
    <row r="49" s="13" customFormat="1" x14ac:dyDescent="0.25"/>
    <row r="50" s="13" customFormat="1" x14ac:dyDescent="0.25"/>
    <row r="51" s="13" customFormat="1" x14ac:dyDescent="0.25"/>
    <row r="52" s="13" customFormat="1" x14ac:dyDescent="0.25"/>
    <row r="53" s="13" customFormat="1" x14ac:dyDescent="0.25"/>
    <row r="54" s="13" customFormat="1" x14ac:dyDescent="0.25"/>
    <row r="55" s="13" customFormat="1" x14ac:dyDescent="0.25"/>
    <row r="56" s="13" customFormat="1" x14ac:dyDescent="0.25"/>
    <row r="57" s="13" customFormat="1" x14ac:dyDescent="0.25"/>
    <row r="58" s="13" customFormat="1" x14ac:dyDescent="0.25"/>
    <row r="59" s="13" customFormat="1" x14ac:dyDescent="0.25"/>
    <row r="60" s="13" customFormat="1" x14ac:dyDescent="0.25"/>
    <row r="61" s="13" customFormat="1" x14ac:dyDescent="0.25"/>
    <row r="62" s="13" customFormat="1" x14ac:dyDescent="0.25"/>
    <row r="63" s="13" customFormat="1" x14ac:dyDescent="0.25"/>
    <row r="64" s="13" customFormat="1" x14ac:dyDescent="0.25"/>
    <row r="65" s="13" customFormat="1" x14ac:dyDescent="0.25"/>
    <row r="66" s="13" customFormat="1" x14ac:dyDescent="0.25"/>
    <row r="67" s="13" customFormat="1" x14ac:dyDescent="0.25"/>
    <row r="68" s="13" customFormat="1" x14ac:dyDescent="0.25"/>
    <row r="69" s="13" customFormat="1" x14ac:dyDescent="0.25"/>
    <row r="70" s="13" customFormat="1" x14ac:dyDescent="0.25"/>
    <row r="71" s="13" customFormat="1" x14ac:dyDescent="0.25"/>
    <row r="72" s="13" customFormat="1" x14ac:dyDescent="0.25"/>
    <row r="73" s="13" customFormat="1" x14ac:dyDescent="0.25"/>
    <row r="74" s="13" customFormat="1" x14ac:dyDescent="0.25"/>
    <row r="75" s="13" customFormat="1" x14ac:dyDescent="0.25"/>
    <row r="76" s="13" customFormat="1" x14ac:dyDescent="0.25"/>
    <row r="77" s="13" customFormat="1" x14ac:dyDescent="0.25"/>
    <row r="78" s="13" customFormat="1" x14ac:dyDescent="0.25"/>
    <row r="79" s="13" customFormat="1" x14ac:dyDescent="0.25"/>
    <row r="80"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row r="131" s="13" customFormat="1" x14ac:dyDescent="0.25"/>
    <row r="132" s="13" customFormat="1" x14ac:dyDescent="0.25"/>
    <row r="133" s="13" customFormat="1" x14ac:dyDescent="0.25"/>
    <row r="134" s="13" customFormat="1" x14ac:dyDescent="0.25"/>
    <row r="135" s="13" customFormat="1" x14ac:dyDescent="0.25"/>
    <row r="136" s="13" customFormat="1" x14ac:dyDescent="0.25"/>
    <row r="137" s="13" customFormat="1" x14ac:dyDescent="0.25"/>
    <row r="138" s="13" customFormat="1" x14ac:dyDescent="0.25"/>
    <row r="139" s="13" customFormat="1" x14ac:dyDescent="0.25"/>
    <row r="140" s="13" customFormat="1" x14ac:dyDescent="0.25"/>
    <row r="141" s="13" customFormat="1" x14ac:dyDescent="0.25"/>
    <row r="142" s="13" customFormat="1" x14ac:dyDescent="0.25"/>
    <row r="143" s="13" customFormat="1" x14ac:dyDescent="0.25"/>
    <row r="144" s="13" customFormat="1" x14ac:dyDescent="0.25"/>
    <row r="145" s="13" customFormat="1" x14ac:dyDescent="0.25"/>
    <row r="146" s="13" customFormat="1" x14ac:dyDescent="0.25"/>
    <row r="147" s="13" customFormat="1" x14ac:dyDescent="0.25"/>
    <row r="148" s="13" customFormat="1" x14ac:dyDescent="0.25"/>
    <row r="149" s="13" customFormat="1" x14ac:dyDescent="0.25"/>
    <row r="150" s="13" customFormat="1" x14ac:dyDescent="0.25"/>
    <row r="151" s="13" customFormat="1" x14ac:dyDescent="0.25"/>
    <row r="152" s="13" customFormat="1" x14ac:dyDescent="0.25"/>
    <row r="153" s="13" customFormat="1" x14ac:dyDescent="0.25"/>
    <row r="154" s="13" customFormat="1" x14ac:dyDescent="0.25"/>
    <row r="155" s="13" customFormat="1" x14ac:dyDescent="0.25"/>
    <row r="156" s="13" customFormat="1" x14ac:dyDescent="0.25"/>
    <row r="157" s="13" customFormat="1" x14ac:dyDescent="0.25"/>
    <row r="158" s="13" customFormat="1" x14ac:dyDescent="0.25"/>
    <row r="159" s="13" customFormat="1" x14ac:dyDescent="0.25"/>
    <row r="160" s="13" customFormat="1" x14ac:dyDescent="0.25"/>
    <row r="161" s="13" customFormat="1" x14ac:dyDescent="0.25"/>
    <row r="162" s="13" customFormat="1" x14ac:dyDescent="0.25"/>
    <row r="163" s="13" customFormat="1" x14ac:dyDescent="0.25"/>
    <row r="164" s="13" customFormat="1" x14ac:dyDescent="0.25"/>
    <row r="165" s="13" customFormat="1" x14ac:dyDescent="0.25"/>
    <row r="166" s="13" customFormat="1" x14ac:dyDescent="0.25"/>
    <row r="167" s="13" customFormat="1" x14ac:dyDescent="0.25"/>
    <row r="168" s="13" customFormat="1" x14ac:dyDescent="0.25"/>
    <row r="169" s="13" customFormat="1" x14ac:dyDescent="0.25"/>
    <row r="170" s="13" customFormat="1" x14ac:dyDescent="0.25"/>
    <row r="171" s="13" customFormat="1" x14ac:dyDescent="0.25"/>
    <row r="172" s="13" customFormat="1" x14ac:dyDescent="0.25"/>
    <row r="173" s="13" customFormat="1" x14ac:dyDescent="0.25"/>
    <row r="174" s="13" customFormat="1" x14ac:dyDescent="0.25"/>
    <row r="175" s="13" customFormat="1" x14ac:dyDescent="0.25"/>
    <row r="176" s="13" customFormat="1" x14ac:dyDescent="0.25"/>
    <row r="177" s="13" customFormat="1" x14ac:dyDescent="0.25"/>
    <row r="178" s="13" customFormat="1" x14ac:dyDescent="0.25"/>
    <row r="179" s="13" customFormat="1" x14ac:dyDescent="0.25"/>
    <row r="180" s="13" customFormat="1" x14ac:dyDescent="0.25"/>
    <row r="181" s="13" customFormat="1" x14ac:dyDescent="0.25"/>
    <row r="182" s="13" customFormat="1" x14ac:dyDescent="0.25"/>
    <row r="183" s="13" customFormat="1" x14ac:dyDescent="0.25"/>
    <row r="184" s="13" customFormat="1" x14ac:dyDescent="0.25"/>
    <row r="185" s="13" customFormat="1" x14ac:dyDescent="0.25"/>
    <row r="186" s="13" customFormat="1" x14ac:dyDescent="0.25"/>
    <row r="187" s="13" customFormat="1" x14ac:dyDescent="0.25"/>
    <row r="188" s="13" customFormat="1" x14ac:dyDescent="0.25"/>
    <row r="189" s="13" customFormat="1" x14ac:dyDescent="0.25"/>
    <row r="190" s="13" customFormat="1" x14ac:dyDescent="0.25"/>
    <row r="191" s="13" customFormat="1" x14ac:dyDescent="0.25"/>
    <row r="192" s="13" customFormat="1" x14ac:dyDescent="0.25"/>
    <row r="193" s="13" customFormat="1" x14ac:dyDescent="0.25"/>
    <row r="194" s="13" customFormat="1" x14ac:dyDescent="0.25"/>
    <row r="195" s="13" customFormat="1" x14ac:dyDescent="0.25"/>
    <row r="196" s="13" customFormat="1" x14ac:dyDescent="0.25"/>
    <row r="197" s="13" customFormat="1" x14ac:dyDescent="0.25"/>
    <row r="198" s="13" customFormat="1" x14ac:dyDescent="0.25"/>
    <row r="199" s="13" customFormat="1" x14ac:dyDescent="0.25"/>
    <row r="200" s="13" customFormat="1" x14ac:dyDescent="0.25"/>
    <row r="201" s="13" customFormat="1" x14ac:dyDescent="0.25"/>
    <row r="202" s="13" customFormat="1" x14ac:dyDescent="0.25"/>
    <row r="203" s="13" customFormat="1" x14ac:dyDescent="0.25"/>
    <row r="204" s="13" customFormat="1" x14ac:dyDescent="0.25"/>
    <row r="205" s="13" customFormat="1" x14ac:dyDescent="0.25"/>
    <row r="206" s="13" customFormat="1" x14ac:dyDescent="0.25"/>
    <row r="207" s="13" customFormat="1" x14ac:dyDescent="0.25"/>
    <row r="208" s="13" customFormat="1" x14ac:dyDescent="0.25"/>
    <row r="209" s="13" customFormat="1" x14ac:dyDescent="0.25"/>
    <row r="210" s="13" customFormat="1" x14ac:dyDescent="0.25"/>
    <row r="211" s="13" customFormat="1" x14ac:dyDescent="0.25"/>
    <row r="212" s="13" customFormat="1" x14ac:dyDescent="0.25"/>
    <row r="213" s="13" customFormat="1" x14ac:dyDescent="0.25"/>
    <row r="214" s="13" customFormat="1" x14ac:dyDescent="0.25"/>
    <row r="215" s="13" customFormat="1" x14ac:dyDescent="0.25"/>
    <row r="216" s="13" customFormat="1" x14ac:dyDescent="0.25"/>
    <row r="217" s="13" customFormat="1" x14ac:dyDescent="0.25"/>
    <row r="218" s="13" customFormat="1" x14ac:dyDescent="0.25"/>
    <row r="219" s="13" customFormat="1" x14ac:dyDescent="0.25"/>
    <row r="220" s="13" customFormat="1" x14ac:dyDescent="0.25"/>
    <row r="221" s="13" customFormat="1" x14ac:dyDescent="0.25"/>
    <row r="222" s="13" customFormat="1" x14ac:dyDescent="0.25"/>
    <row r="223" s="13" customFormat="1" x14ac:dyDescent="0.25"/>
    <row r="224" s="13" customFormat="1" x14ac:dyDescent="0.25"/>
    <row r="225" s="13" customFormat="1" x14ac:dyDescent="0.25"/>
    <row r="226" s="13" customFormat="1" x14ac:dyDescent="0.25"/>
    <row r="227" s="13" customFormat="1" x14ac:dyDescent="0.25"/>
    <row r="228" s="13" customFormat="1" x14ac:dyDescent="0.25"/>
    <row r="229" s="13" customFormat="1" x14ac:dyDescent="0.25"/>
    <row r="230" s="13" customFormat="1" x14ac:dyDescent="0.25"/>
    <row r="231" s="13" customFormat="1" x14ac:dyDescent="0.25"/>
    <row r="232" s="13" customFormat="1" x14ac:dyDescent="0.25"/>
    <row r="233" s="13" customFormat="1" x14ac:dyDescent="0.25"/>
    <row r="234" s="13" customFormat="1" x14ac:dyDescent="0.25"/>
    <row r="235" s="13" customFormat="1" x14ac:dyDescent="0.25"/>
    <row r="236" s="13" customFormat="1" x14ac:dyDescent="0.25"/>
    <row r="237" s="13" customFormat="1" x14ac:dyDescent="0.25"/>
    <row r="238" s="13" customFormat="1" x14ac:dyDescent="0.25"/>
    <row r="239" s="13" customFormat="1" x14ac:dyDescent="0.25"/>
    <row r="240" s="13" customFormat="1" x14ac:dyDescent="0.25"/>
    <row r="241" s="13" customFormat="1" x14ac:dyDescent="0.25"/>
    <row r="242" s="13" customFormat="1" x14ac:dyDescent="0.25"/>
    <row r="243" s="13" customFormat="1" x14ac:dyDescent="0.25"/>
    <row r="244" s="13" customFormat="1" x14ac:dyDescent="0.25"/>
    <row r="245" s="13" customFormat="1" x14ac:dyDescent="0.25"/>
    <row r="246" s="13" customFormat="1" x14ac:dyDescent="0.25"/>
    <row r="247" s="13" customFormat="1" x14ac:dyDescent="0.25"/>
    <row r="248" s="13" customFormat="1" x14ac:dyDescent="0.25"/>
    <row r="249" s="13" customFormat="1" x14ac:dyDescent="0.25"/>
    <row r="250" s="13" customFormat="1" x14ac:dyDescent="0.25"/>
    <row r="251" s="13" customFormat="1" x14ac:dyDescent="0.25"/>
    <row r="252" s="13" customFormat="1" x14ac:dyDescent="0.25"/>
    <row r="253" s="13" customFormat="1" x14ac:dyDescent="0.25"/>
    <row r="254" s="13" customFormat="1" x14ac:dyDescent="0.25"/>
    <row r="255" s="13" customFormat="1" x14ac:dyDescent="0.25"/>
    <row r="256" s="13" customFormat="1" x14ac:dyDescent="0.25"/>
    <row r="257" s="13" customFormat="1" x14ac:dyDescent="0.25"/>
    <row r="258" s="13" customFormat="1" x14ac:dyDescent="0.25"/>
    <row r="259" s="13" customFormat="1" x14ac:dyDescent="0.25"/>
  </sheetData>
  <mergeCells count="10">
    <mergeCell ref="B8:H8"/>
    <mergeCell ref="B15:H15"/>
    <mergeCell ref="B17:H17"/>
    <mergeCell ref="B18:H18"/>
    <mergeCell ref="B9:H9"/>
    <mergeCell ref="B11:H11"/>
    <mergeCell ref="B12:H12"/>
    <mergeCell ref="B13:H13"/>
    <mergeCell ref="B14:H14"/>
    <mergeCell ref="B10:H10"/>
  </mergeCells>
  <phoneticPr fontId="5" type="noConversion"/>
  <pageMargins left="0.75" right="0.75" top="1" bottom="1" header="0.5" footer="0.5"/>
  <pageSetup paperSize="9" orientation="landscape" r:id="rId1"/>
  <headerFooter alignWithMargins="0">
    <oddHeader>&amp;LHinnoittelulomake&amp;CHinnoittelun ohjeet&amp;R&amp;P/&amp;N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2"/>
  <sheetViews>
    <sheetView topLeftCell="A9" zoomScaleNormal="100" zoomScalePageLayoutView="80" workbookViewId="0">
      <selection activeCell="C27" sqref="C27"/>
    </sheetView>
  </sheetViews>
  <sheetFormatPr defaultRowHeight="13.2" x14ac:dyDescent="0.25"/>
  <cols>
    <col min="1" max="1" width="5.6640625" customWidth="1"/>
    <col min="2" max="2" width="78.33203125" customWidth="1"/>
    <col min="3" max="3" width="32.88671875" customWidth="1"/>
    <col min="4" max="4" width="51.6640625" bestFit="1" customWidth="1"/>
    <col min="8" max="28" width="9.109375" style="13" customWidth="1"/>
  </cols>
  <sheetData>
    <row r="1" spans="1:28" s="13" customFormat="1" x14ac:dyDescent="0.25"/>
    <row r="2" spans="1:28" s="7" customFormat="1" ht="13.5" customHeight="1" x14ac:dyDescent="0.25">
      <c r="A2" s="11"/>
      <c r="B2" s="15" t="s">
        <v>9</v>
      </c>
      <c r="C2" s="11"/>
      <c r="D2" s="11"/>
      <c r="E2" s="11"/>
      <c r="F2" s="11"/>
      <c r="G2" s="11"/>
      <c r="H2" s="11"/>
      <c r="I2" s="11"/>
      <c r="J2" s="11"/>
      <c r="K2" s="11"/>
      <c r="L2" s="11"/>
      <c r="M2" s="11"/>
      <c r="N2" s="11"/>
      <c r="O2" s="11"/>
      <c r="P2" s="11"/>
      <c r="Q2" s="11"/>
      <c r="R2" s="11"/>
      <c r="S2" s="11"/>
      <c r="T2" s="11"/>
      <c r="U2" s="11"/>
      <c r="V2" s="11"/>
      <c r="W2" s="11"/>
      <c r="X2" s="11"/>
      <c r="Y2" s="11"/>
      <c r="Z2" s="11"/>
      <c r="AA2" s="11"/>
      <c r="AB2" s="11"/>
    </row>
    <row r="3" spans="1:28" s="7" customFormat="1" ht="13.5" customHeight="1" thickBot="1" x14ac:dyDescent="0.3">
      <c r="A3" s="11"/>
      <c r="B3" s="15"/>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s="7" customFormat="1" ht="13.5" customHeight="1" thickBot="1" x14ac:dyDescent="0.3">
      <c r="A4" s="11"/>
      <c r="B4" s="266" t="s">
        <v>8</v>
      </c>
      <c r="C4" s="267"/>
      <c r="D4" s="11"/>
      <c r="E4" s="11"/>
      <c r="F4" s="11"/>
      <c r="G4" s="11"/>
      <c r="H4" s="11"/>
      <c r="I4" s="11"/>
      <c r="J4" s="11"/>
      <c r="K4" s="11"/>
      <c r="L4" s="11"/>
      <c r="M4" s="11"/>
      <c r="N4" s="11"/>
      <c r="O4" s="11"/>
      <c r="P4" s="11"/>
      <c r="Q4" s="11"/>
      <c r="R4" s="11"/>
      <c r="S4" s="11"/>
      <c r="T4" s="11"/>
      <c r="U4" s="11"/>
      <c r="V4" s="11"/>
      <c r="W4" s="11"/>
      <c r="X4" s="11"/>
      <c r="Y4" s="11"/>
      <c r="Z4" s="11"/>
      <c r="AA4" s="11"/>
      <c r="AB4" s="11"/>
    </row>
    <row r="5" spans="1:28" s="7" customFormat="1" x14ac:dyDescent="0.25">
      <c r="A5" s="4"/>
      <c r="B5" s="1"/>
      <c r="C5" s="2"/>
      <c r="D5" s="11"/>
      <c r="E5" s="11"/>
      <c r="F5" s="11"/>
      <c r="G5" s="11"/>
      <c r="H5" s="11"/>
      <c r="I5" s="11"/>
      <c r="J5" s="11"/>
      <c r="K5" s="11"/>
      <c r="L5" s="11"/>
      <c r="M5" s="11"/>
      <c r="N5" s="11"/>
      <c r="O5" s="11"/>
      <c r="P5" s="11"/>
      <c r="Q5" s="11"/>
      <c r="R5" s="11"/>
      <c r="S5" s="11"/>
      <c r="T5" s="11"/>
      <c r="U5" s="11"/>
      <c r="V5" s="11"/>
      <c r="W5" s="11"/>
      <c r="X5" s="11"/>
      <c r="Y5" s="11"/>
      <c r="Z5" s="11"/>
      <c r="AA5" s="11"/>
      <c r="AB5" s="11"/>
    </row>
    <row r="6" spans="1:28" s="3" customFormat="1" ht="13.5" customHeight="1" x14ac:dyDescent="0.25">
      <c r="A6" s="4"/>
      <c r="B6" s="124" t="s">
        <v>3</v>
      </c>
      <c r="C6" s="125"/>
      <c r="D6" s="4"/>
      <c r="E6" s="4"/>
      <c r="F6" s="4"/>
      <c r="G6" s="4"/>
      <c r="H6" s="4"/>
      <c r="I6" s="4"/>
      <c r="J6" s="4"/>
      <c r="K6" s="4"/>
      <c r="L6" s="4"/>
      <c r="M6" s="4"/>
      <c r="N6" s="4"/>
      <c r="O6" s="4"/>
      <c r="P6" s="4"/>
      <c r="Q6" s="4"/>
      <c r="R6" s="4"/>
      <c r="S6" s="4"/>
      <c r="T6" s="4"/>
      <c r="U6" s="4"/>
      <c r="V6" s="4"/>
      <c r="W6" s="4"/>
      <c r="X6" s="4"/>
      <c r="Y6" s="4"/>
      <c r="Z6" s="4"/>
      <c r="AA6" s="4"/>
      <c r="AB6" s="4"/>
    </row>
    <row r="7" spans="1:28" s="3" customFormat="1" ht="13.5" customHeight="1" x14ac:dyDescent="0.25">
      <c r="A7" s="4"/>
      <c r="B7" s="268" t="s">
        <v>30</v>
      </c>
      <c r="C7" s="269"/>
      <c r="D7" s="4"/>
      <c r="E7" s="4"/>
      <c r="F7" s="4"/>
      <c r="G7" s="4"/>
      <c r="H7" s="4"/>
      <c r="I7" s="4"/>
      <c r="J7" s="4"/>
      <c r="K7" s="4"/>
      <c r="L7" s="4"/>
      <c r="M7" s="4"/>
      <c r="N7" s="4"/>
      <c r="O7" s="4"/>
      <c r="P7" s="4"/>
      <c r="Q7" s="4"/>
      <c r="R7" s="4"/>
      <c r="S7" s="4"/>
      <c r="T7" s="4"/>
      <c r="U7" s="4"/>
      <c r="V7" s="4"/>
      <c r="W7" s="4"/>
      <c r="X7" s="4"/>
      <c r="Y7" s="4"/>
      <c r="Z7" s="4"/>
      <c r="AA7" s="4"/>
      <c r="AB7" s="4"/>
    </row>
    <row r="8" spans="1:28" s="3" customFormat="1" ht="13.5" customHeight="1" x14ac:dyDescent="0.25">
      <c r="A8" s="4"/>
      <c r="B8" s="268" t="s">
        <v>11</v>
      </c>
      <c r="C8" s="269"/>
      <c r="D8" s="4"/>
      <c r="E8" s="4"/>
      <c r="F8" s="4"/>
      <c r="G8" s="4"/>
      <c r="H8" s="4"/>
      <c r="I8" s="4"/>
      <c r="J8" s="4"/>
      <c r="K8" s="4"/>
      <c r="L8" s="4"/>
      <c r="M8" s="4"/>
      <c r="N8" s="4"/>
      <c r="O8" s="4"/>
      <c r="P8" s="4"/>
      <c r="Q8" s="4"/>
      <c r="R8" s="4"/>
      <c r="S8" s="4"/>
      <c r="T8" s="4"/>
      <c r="U8" s="4"/>
      <c r="V8" s="4"/>
      <c r="W8" s="4"/>
      <c r="X8" s="4"/>
      <c r="Y8" s="4"/>
      <c r="Z8" s="4"/>
      <c r="AA8" s="4"/>
      <c r="AB8" s="4"/>
    </row>
    <row r="9" spans="1:28" s="3" customFormat="1" ht="13.5" customHeight="1" x14ac:dyDescent="0.25">
      <c r="A9" s="4"/>
      <c r="B9" s="270"/>
      <c r="C9" s="271"/>
      <c r="D9" s="4"/>
      <c r="E9" s="4"/>
      <c r="F9" s="4"/>
      <c r="G9" s="4"/>
      <c r="H9" s="4"/>
      <c r="I9" s="4"/>
      <c r="J9" s="4"/>
      <c r="K9" s="4"/>
      <c r="L9" s="4"/>
      <c r="M9" s="4"/>
      <c r="N9" s="4"/>
      <c r="O9" s="4"/>
      <c r="P9" s="4"/>
      <c r="Q9" s="4"/>
      <c r="R9" s="4"/>
      <c r="S9" s="4"/>
      <c r="T9" s="4"/>
      <c r="U9" s="4"/>
      <c r="V9" s="4"/>
      <c r="W9" s="4"/>
      <c r="X9" s="4"/>
      <c r="Y9" s="4"/>
      <c r="Z9" s="4"/>
      <c r="AA9" s="4"/>
      <c r="AB9" s="4"/>
    </row>
    <row r="10" spans="1:28" s="7" customFormat="1" x14ac:dyDescent="0.25">
      <c r="A10" s="4"/>
      <c r="B10" s="17"/>
      <c r="C10" s="2"/>
      <c r="D10" s="11"/>
      <c r="E10" s="11"/>
      <c r="F10" s="11"/>
      <c r="G10" s="11"/>
      <c r="H10" s="11"/>
      <c r="I10" s="11"/>
      <c r="J10" s="11"/>
      <c r="K10" s="11"/>
      <c r="L10" s="11"/>
      <c r="M10" s="11"/>
      <c r="N10" s="11"/>
      <c r="O10" s="11"/>
      <c r="P10" s="11"/>
      <c r="Q10" s="11"/>
      <c r="R10" s="11"/>
      <c r="S10" s="11"/>
      <c r="T10" s="11"/>
      <c r="U10" s="11"/>
      <c r="V10" s="11"/>
      <c r="W10" s="11"/>
      <c r="X10" s="11"/>
      <c r="Y10" s="11"/>
      <c r="Z10" s="11"/>
      <c r="AA10" s="11"/>
      <c r="AB10" s="11"/>
    </row>
    <row r="11" spans="1:28" s="3" customFormat="1" ht="12.75" customHeight="1" x14ac:dyDescent="0.25">
      <c r="A11" s="4"/>
      <c r="B11" s="30" t="s">
        <v>71</v>
      </c>
      <c r="C11" s="35"/>
      <c r="D11" s="4"/>
      <c r="E11" s="4"/>
      <c r="F11" s="4"/>
      <c r="G11" s="4"/>
      <c r="H11" s="4"/>
      <c r="I11" s="4"/>
      <c r="J11" s="4"/>
      <c r="K11" s="4"/>
      <c r="L11" s="4"/>
      <c r="M11" s="4"/>
      <c r="N11" s="4"/>
      <c r="O11" s="4"/>
      <c r="P11" s="4"/>
      <c r="Q11" s="4"/>
      <c r="R11" s="4"/>
      <c r="S11" s="4"/>
      <c r="T11" s="4"/>
      <c r="U11" s="4"/>
      <c r="V11" s="4"/>
      <c r="W11" s="4"/>
      <c r="X11" s="4"/>
      <c r="Y11" s="4"/>
      <c r="Z11" s="4"/>
      <c r="AA11" s="4"/>
      <c r="AB11" s="4"/>
    </row>
    <row r="12" spans="1:28" s="3" customFormat="1" ht="12.75" customHeight="1" x14ac:dyDescent="0.25">
      <c r="A12" s="4"/>
      <c r="B12" s="210" t="s">
        <v>127</v>
      </c>
      <c r="C12" s="211">
        <f>'1. Järjestelmän käyttöoikeus'!F20</f>
        <v>0</v>
      </c>
      <c r="D12" s="16" t="s">
        <v>74</v>
      </c>
      <c r="E12" s="4"/>
      <c r="F12" s="4"/>
      <c r="G12" s="4"/>
      <c r="H12" s="4"/>
      <c r="I12" s="4"/>
      <c r="J12" s="4"/>
      <c r="K12" s="4"/>
      <c r="L12" s="4"/>
      <c r="M12" s="4"/>
      <c r="N12" s="4"/>
      <c r="O12" s="4"/>
      <c r="P12" s="4"/>
      <c r="Q12" s="4"/>
      <c r="R12" s="4"/>
      <c r="S12" s="4"/>
      <c r="T12" s="4"/>
      <c r="U12" s="4"/>
      <c r="V12" s="4"/>
      <c r="W12" s="4"/>
      <c r="X12" s="4"/>
      <c r="Y12" s="4"/>
      <c r="Z12" s="4"/>
      <c r="AA12" s="4"/>
      <c r="AB12" s="4"/>
    </row>
    <row r="13" spans="1:28" s="3" customFormat="1" ht="12.75" customHeight="1" x14ac:dyDescent="0.25">
      <c r="A13" s="4"/>
      <c r="B13" s="210" t="s">
        <v>139</v>
      </c>
      <c r="C13" s="222">
        <f>'1. Järjestelmän käyttöoikeus'!F44</f>
        <v>0</v>
      </c>
      <c r="D13" s="16" t="s">
        <v>74</v>
      </c>
      <c r="E13" s="4"/>
      <c r="F13" s="4"/>
      <c r="G13" s="4"/>
      <c r="H13" s="4"/>
      <c r="I13" s="4"/>
      <c r="J13" s="4"/>
      <c r="K13" s="4"/>
      <c r="L13" s="4"/>
      <c r="M13" s="4"/>
      <c r="N13" s="4"/>
      <c r="O13" s="4"/>
      <c r="P13" s="4"/>
      <c r="Q13" s="4"/>
      <c r="R13" s="4"/>
      <c r="S13" s="4"/>
      <c r="T13" s="4"/>
      <c r="U13" s="4"/>
      <c r="V13" s="4"/>
      <c r="W13" s="4"/>
      <c r="X13" s="4"/>
      <c r="Y13" s="4"/>
      <c r="Z13" s="4"/>
      <c r="AA13" s="4"/>
      <c r="AB13" s="4"/>
    </row>
    <row r="14" spans="1:28" s="3" customFormat="1" ht="12.75" customHeight="1" x14ac:dyDescent="0.25">
      <c r="A14" s="4"/>
      <c r="B14" s="225" t="s">
        <v>128</v>
      </c>
      <c r="C14" s="222">
        <f>'1. Järjestelmän käyttöoikeus'!F48</f>
        <v>0</v>
      </c>
      <c r="D14" s="16" t="s">
        <v>74</v>
      </c>
      <c r="E14" s="4"/>
      <c r="F14" s="4"/>
      <c r="G14" s="4"/>
      <c r="H14" s="4"/>
      <c r="I14" s="4"/>
      <c r="J14" s="4"/>
      <c r="K14" s="4"/>
      <c r="L14" s="4"/>
      <c r="M14" s="4"/>
      <c r="N14" s="4"/>
      <c r="O14" s="4"/>
      <c r="P14" s="4"/>
      <c r="Q14" s="4"/>
      <c r="R14" s="4"/>
      <c r="S14" s="4"/>
      <c r="T14" s="4"/>
      <c r="U14" s="4"/>
      <c r="V14" s="4"/>
      <c r="W14" s="4"/>
      <c r="X14" s="4"/>
      <c r="Y14" s="4"/>
      <c r="Z14" s="4"/>
      <c r="AA14" s="4"/>
      <c r="AB14" s="4"/>
    </row>
    <row r="15" spans="1:28" s="3" customFormat="1" ht="12.75" customHeight="1" thickBot="1" x14ac:dyDescent="0.3">
      <c r="A15" s="4"/>
      <c r="B15" s="38" t="s">
        <v>79</v>
      </c>
      <c r="C15" s="45">
        <f>'1. Järjestelmän käyttöoikeus'!F56</f>
        <v>0</v>
      </c>
      <c r="D15" s="16" t="s">
        <v>74</v>
      </c>
      <c r="E15" s="4"/>
      <c r="F15" s="4"/>
      <c r="G15" s="4"/>
      <c r="H15" s="4"/>
      <c r="I15" s="4"/>
      <c r="J15" s="4"/>
      <c r="K15" s="4"/>
      <c r="L15" s="4"/>
      <c r="M15" s="4"/>
      <c r="N15" s="4"/>
      <c r="O15" s="4"/>
      <c r="P15" s="4"/>
      <c r="Q15" s="4"/>
      <c r="R15" s="4"/>
      <c r="S15" s="4"/>
      <c r="T15" s="4"/>
      <c r="U15" s="4"/>
      <c r="V15" s="4"/>
      <c r="W15" s="4"/>
      <c r="X15" s="4"/>
      <c r="Y15" s="4"/>
      <c r="Z15" s="4"/>
      <c r="AA15" s="4"/>
      <c r="AB15" s="4"/>
    </row>
    <row r="16" spans="1:28" s="3" customFormat="1" ht="12.75" customHeight="1" thickTop="1" x14ac:dyDescent="0.25">
      <c r="A16" s="4"/>
      <c r="B16" s="36" t="s">
        <v>2</v>
      </c>
      <c r="C16" s="32">
        <f>SUM(C12:C15)</f>
        <v>0</v>
      </c>
      <c r="D16" s="4"/>
      <c r="E16" s="4"/>
      <c r="F16" s="4"/>
      <c r="G16" s="4"/>
      <c r="H16" s="4"/>
      <c r="I16" s="4"/>
      <c r="J16" s="4"/>
      <c r="K16" s="4"/>
      <c r="L16" s="4"/>
      <c r="M16" s="4"/>
      <c r="N16" s="4"/>
      <c r="O16" s="4"/>
      <c r="P16" s="4"/>
      <c r="Q16" s="4"/>
      <c r="R16" s="4"/>
      <c r="S16" s="4"/>
      <c r="T16" s="4"/>
      <c r="U16" s="4"/>
      <c r="V16" s="4"/>
      <c r="W16" s="4"/>
      <c r="X16" s="4"/>
      <c r="Y16" s="4"/>
      <c r="Z16" s="4"/>
      <c r="AA16" s="4"/>
      <c r="AB16" s="4"/>
    </row>
    <row r="17" spans="1:28" s="3" customFormat="1" ht="12.75" customHeight="1" x14ac:dyDescent="0.25">
      <c r="A17" s="4"/>
      <c r="B17" s="29"/>
      <c r="C17" s="31"/>
      <c r="D17" s="4"/>
      <c r="E17" s="4"/>
      <c r="F17" s="4"/>
      <c r="G17" s="4"/>
      <c r="H17" s="4"/>
      <c r="I17" s="4"/>
      <c r="J17" s="4"/>
      <c r="K17" s="4"/>
      <c r="L17" s="4"/>
      <c r="M17" s="4"/>
      <c r="N17" s="4"/>
      <c r="O17" s="4"/>
      <c r="P17" s="4"/>
      <c r="Q17" s="4"/>
      <c r="R17" s="4"/>
      <c r="S17" s="4"/>
      <c r="T17" s="4"/>
      <c r="U17" s="4"/>
      <c r="V17" s="4"/>
      <c r="W17" s="4"/>
      <c r="X17" s="4"/>
      <c r="Y17" s="4"/>
      <c r="Z17" s="4"/>
      <c r="AA17" s="4"/>
      <c r="AB17" s="4"/>
    </row>
    <row r="18" spans="1:28" s="3" customFormat="1" ht="12.75" customHeight="1" x14ac:dyDescent="0.25">
      <c r="A18" s="4"/>
      <c r="B18" s="33" t="s">
        <v>72</v>
      </c>
      <c r="C18" s="34"/>
      <c r="D18" s="4"/>
      <c r="E18" s="4"/>
      <c r="F18" s="4"/>
      <c r="G18" s="4"/>
      <c r="H18" s="4"/>
      <c r="I18" s="4"/>
      <c r="J18" s="4"/>
      <c r="K18" s="4"/>
      <c r="L18" s="4"/>
      <c r="M18" s="4"/>
      <c r="N18" s="4"/>
      <c r="O18" s="4"/>
      <c r="P18" s="4"/>
      <c r="Q18" s="4"/>
      <c r="R18" s="4"/>
      <c r="S18" s="4"/>
      <c r="T18" s="4"/>
      <c r="U18" s="4"/>
      <c r="V18" s="4"/>
      <c r="W18" s="4"/>
      <c r="X18" s="4"/>
      <c r="Y18" s="4"/>
      <c r="Z18" s="4"/>
      <c r="AA18" s="4"/>
      <c r="AB18" s="4"/>
    </row>
    <row r="19" spans="1:28" s="3" customFormat="1" ht="12.75" customHeight="1" x14ac:dyDescent="0.25">
      <c r="A19" s="4"/>
      <c r="B19" s="39" t="s">
        <v>45</v>
      </c>
      <c r="C19" s="28">
        <f>'2. Toteutus ja käyttöönotto'!D13</f>
        <v>0</v>
      </c>
      <c r="D19" s="16" t="s">
        <v>75</v>
      </c>
      <c r="E19" s="4"/>
      <c r="F19" s="4"/>
      <c r="G19" s="4"/>
      <c r="H19" s="4"/>
      <c r="I19" s="4"/>
      <c r="J19" s="4"/>
      <c r="K19" s="4"/>
      <c r="L19" s="4"/>
      <c r="M19" s="4"/>
      <c r="N19" s="4"/>
      <c r="O19" s="4"/>
      <c r="P19" s="4"/>
      <c r="Q19" s="4"/>
      <c r="R19" s="4"/>
      <c r="S19" s="4"/>
      <c r="T19" s="4"/>
      <c r="U19" s="4"/>
      <c r="V19" s="4"/>
      <c r="W19" s="4"/>
      <c r="X19" s="4"/>
      <c r="Y19" s="4"/>
      <c r="Z19" s="4"/>
      <c r="AA19" s="4"/>
      <c r="AB19" s="4"/>
    </row>
    <row r="20" spans="1:28" s="3" customFormat="1" ht="12.75" customHeight="1" x14ac:dyDescent="0.25">
      <c r="A20" s="4"/>
      <c r="B20" s="95" t="s">
        <v>52</v>
      </c>
      <c r="C20" s="94">
        <f>'2. Toteutus ja käyttöönotto'!E18</f>
        <v>0</v>
      </c>
      <c r="D20" s="16" t="s">
        <v>75</v>
      </c>
      <c r="E20" s="4"/>
      <c r="F20" s="4"/>
      <c r="G20" s="4"/>
      <c r="H20" s="4"/>
      <c r="I20" s="4"/>
      <c r="J20" s="4"/>
      <c r="K20" s="4"/>
      <c r="L20" s="4"/>
      <c r="M20" s="4"/>
      <c r="N20" s="4"/>
      <c r="O20" s="4"/>
      <c r="P20" s="4"/>
      <c r="Q20" s="4"/>
      <c r="R20" s="4"/>
      <c r="S20" s="4"/>
      <c r="T20" s="4"/>
      <c r="U20" s="4"/>
      <c r="V20" s="4"/>
      <c r="W20" s="4"/>
      <c r="X20" s="4"/>
      <c r="Y20" s="4"/>
      <c r="Z20" s="4"/>
      <c r="AA20" s="4"/>
      <c r="AB20" s="4"/>
    </row>
    <row r="21" spans="1:28" s="3" customFormat="1" ht="12.75" customHeight="1" thickBot="1" x14ac:dyDescent="0.3">
      <c r="A21" s="4"/>
      <c r="B21" s="212" t="s">
        <v>65</v>
      </c>
      <c r="C21" s="45">
        <f>'2. Toteutus ja käyttöönotto'!E24</f>
        <v>0</v>
      </c>
      <c r="D21" s="16" t="s">
        <v>75</v>
      </c>
      <c r="E21" s="4"/>
      <c r="F21" s="4"/>
      <c r="G21" s="4"/>
      <c r="H21" s="4"/>
      <c r="I21" s="4"/>
      <c r="J21" s="4"/>
      <c r="K21" s="4"/>
      <c r="L21" s="4"/>
      <c r="M21" s="4"/>
      <c r="N21" s="4"/>
      <c r="O21" s="4"/>
      <c r="P21" s="4"/>
      <c r="Q21" s="4"/>
      <c r="R21" s="4"/>
      <c r="S21" s="4"/>
      <c r="T21" s="4"/>
      <c r="U21" s="4"/>
      <c r="V21" s="4"/>
      <c r="W21" s="4"/>
      <c r="X21" s="4"/>
      <c r="Y21" s="4"/>
      <c r="Z21" s="4"/>
      <c r="AA21" s="4"/>
      <c r="AB21" s="4"/>
    </row>
    <row r="22" spans="1:28" s="3" customFormat="1" ht="12.75" customHeight="1" thickTop="1" x14ac:dyDescent="0.25">
      <c r="A22" s="4"/>
      <c r="B22" s="36" t="s">
        <v>2</v>
      </c>
      <c r="C22" s="37">
        <f>SUM(C19:C21)</f>
        <v>0</v>
      </c>
      <c r="D22" s="4"/>
      <c r="E22" s="4"/>
      <c r="F22" s="4"/>
      <c r="G22" s="4"/>
      <c r="H22" s="4"/>
      <c r="I22" s="4"/>
      <c r="J22" s="4"/>
      <c r="K22" s="4"/>
      <c r="L22" s="4"/>
      <c r="M22" s="4"/>
      <c r="N22" s="4"/>
      <c r="O22" s="4"/>
      <c r="P22" s="4"/>
      <c r="Q22" s="4"/>
      <c r="R22" s="4"/>
      <c r="S22" s="4"/>
      <c r="T22" s="4"/>
      <c r="U22" s="4"/>
      <c r="V22" s="4"/>
      <c r="W22" s="4"/>
      <c r="X22" s="4"/>
      <c r="Y22" s="4"/>
      <c r="Z22" s="4"/>
      <c r="AA22" s="4"/>
      <c r="AB22" s="4"/>
    </row>
    <row r="23" spans="1:28" s="3" customFormat="1" ht="12.75" customHeight="1" x14ac:dyDescent="0.25">
      <c r="A23" s="4"/>
      <c r="B23" s="54"/>
      <c r="C23" s="55"/>
      <c r="D23" s="4"/>
      <c r="E23" s="4"/>
      <c r="F23" s="4"/>
      <c r="G23" s="4"/>
      <c r="H23" s="4"/>
      <c r="I23" s="4"/>
      <c r="J23" s="4"/>
      <c r="K23" s="4"/>
      <c r="L23" s="4"/>
      <c r="M23" s="4"/>
      <c r="N23" s="4"/>
      <c r="O23" s="4"/>
      <c r="P23" s="4"/>
      <c r="Q23" s="4"/>
      <c r="R23" s="4"/>
      <c r="S23" s="4"/>
      <c r="T23" s="4"/>
      <c r="U23" s="4"/>
      <c r="V23" s="4"/>
      <c r="W23" s="4"/>
      <c r="X23" s="4"/>
      <c r="Y23" s="4"/>
      <c r="Z23" s="4"/>
      <c r="AA23" s="4"/>
      <c r="AB23" s="4"/>
    </row>
    <row r="24" spans="1:28" s="3" customFormat="1" ht="12.75" customHeight="1" x14ac:dyDescent="0.25">
      <c r="A24" s="4"/>
      <c r="B24" s="30" t="s">
        <v>73</v>
      </c>
      <c r="C24" s="35"/>
      <c r="D24" s="4"/>
      <c r="E24" s="4"/>
      <c r="F24" s="4"/>
      <c r="G24" s="4"/>
      <c r="H24" s="4"/>
      <c r="I24" s="4"/>
      <c r="J24" s="4"/>
      <c r="K24" s="4"/>
      <c r="L24" s="4"/>
      <c r="M24" s="4"/>
      <c r="N24" s="4"/>
      <c r="O24" s="4"/>
      <c r="P24" s="4"/>
      <c r="Q24" s="4"/>
      <c r="R24" s="4"/>
      <c r="S24" s="4"/>
      <c r="T24" s="4"/>
      <c r="U24" s="4"/>
      <c r="V24" s="4"/>
      <c r="W24" s="4"/>
      <c r="X24" s="4"/>
      <c r="Y24" s="4"/>
      <c r="Z24" s="4"/>
      <c r="AA24" s="4"/>
      <c r="AB24" s="4"/>
    </row>
    <row r="25" spans="1:28" s="3" customFormat="1" ht="12.75" customHeight="1" x14ac:dyDescent="0.25">
      <c r="A25" s="4"/>
      <c r="B25" s="213" t="s">
        <v>110</v>
      </c>
      <c r="C25" s="211">
        <f>'3. Tuki- ja ylläpitopalvelut'!E18*7</f>
        <v>0</v>
      </c>
      <c r="D25" s="16" t="s">
        <v>76</v>
      </c>
      <c r="E25" s="4"/>
      <c r="F25" s="4"/>
      <c r="G25" s="4"/>
      <c r="H25" s="4"/>
      <c r="I25" s="4"/>
      <c r="J25" s="4"/>
      <c r="K25" s="4"/>
      <c r="L25" s="4"/>
      <c r="M25" s="4"/>
      <c r="N25" s="4"/>
      <c r="O25" s="4"/>
      <c r="P25" s="4"/>
      <c r="Q25" s="4"/>
      <c r="R25" s="4"/>
      <c r="S25" s="4"/>
      <c r="T25" s="4"/>
      <c r="U25" s="4"/>
      <c r="V25" s="4"/>
      <c r="W25" s="4"/>
      <c r="X25" s="4"/>
      <c r="Y25" s="4"/>
      <c r="Z25" s="4"/>
      <c r="AA25" s="4"/>
      <c r="AB25" s="4"/>
    </row>
    <row r="26" spans="1:28" s="3" customFormat="1" ht="12.75" customHeight="1" x14ac:dyDescent="0.25">
      <c r="A26" s="4"/>
      <c r="B26" s="210" t="s">
        <v>111</v>
      </c>
      <c r="C26" s="211">
        <f>'3. Tuki- ja ylläpitopalvelut'!E23*7</f>
        <v>0</v>
      </c>
      <c r="D26" s="16" t="s">
        <v>76</v>
      </c>
      <c r="E26" s="4"/>
      <c r="F26" s="4"/>
      <c r="G26" s="4"/>
      <c r="H26" s="4"/>
      <c r="I26" s="4"/>
      <c r="J26" s="4"/>
      <c r="K26" s="4"/>
      <c r="L26" s="4"/>
      <c r="M26" s="4"/>
      <c r="N26" s="4"/>
      <c r="O26" s="4"/>
      <c r="P26" s="4"/>
      <c r="Q26" s="4"/>
      <c r="R26" s="4"/>
      <c r="S26" s="4"/>
      <c r="T26" s="4"/>
      <c r="U26" s="4"/>
      <c r="V26" s="4"/>
      <c r="W26" s="4"/>
      <c r="X26" s="4"/>
      <c r="Y26" s="4"/>
      <c r="Z26" s="4"/>
      <c r="AA26" s="4"/>
      <c r="AB26" s="4"/>
    </row>
    <row r="27" spans="1:28" s="3" customFormat="1" ht="12.75" customHeight="1" thickBot="1" x14ac:dyDescent="0.3">
      <c r="A27" s="4"/>
      <c r="B27" s="38" t="s">
        <v>112</v>
      </c>
      <c r="C27" s="45">
        <f>'3. Tuki- ja ylläpitopalvelut'!E28*7</f>
        <v>0</v>
      </c>
      <c r="D27" s="16" t="s">
        <v>76</v>
      </c>
      <c r="E27" s="4"/>
      <c r="F27" s="4"/>
      <c r="G27" s="4"/>
      <c r="H27" s="4"/>
      <c r="I27" s="4"/>
      <c r="J27" s="4"/>
      <c r="K27" s="4"/>
      <c r="L27" s="4"/>
      <c r="M27" s="4"/>
      <c r="N27" s="4"/>
      <c r="O27" s="4"/>
      <c r="P27" s="4"/>
      <c r="Q27" s="4"/>
      <c r="R27" s="4"/>
      <c r="S27" s="4"/>
      <c r="T27" s="4"/>
      <c r="U27" s="4"/>
      <c r="V27" s="4"/>
      <c r="W27" s="4"/>
      <c r="X27" s="4"/>
      <c r="Y27" s="4"/>
      <c r="Z27" s="4"/>
      <c r="AA27" s="4"/>
      <c r="AB27" s="4"/>
    </row>
    <row r="28" spans="1:28" s="3" customFormat="1" ht="12.75" customHeight="1" thickTop="1" x14ac:dyDescent="0.25">
      <c r="A28" s="4"/>
      <c r="B28" s="36" t="s">
        <v>2</v>
      </c>
      <c r="C28" s="32">
        <f>SUM(C25:C27)</f>
        <v>0</v>
      </c>
      <c r="D28" s="4"/>
      <c r="E28" s="4"/>
      <c r="F28" s="4"/>
      <c r="G28" s="4"/>
      <c r="H28" s="4"/>
      <c r="I28" s="4"/>
      <c r="J28" s="4"/>
      <c r="K28" s="4"/>
      <c r="L28" s="4"/>
      <c r="M28" s="4"/>
      <c r="N28" s="4"/>
      <c r="O28" s="4"/>
      <c r="P28" s="4"/>
      <c r="Q28" s="4"/>
      <c r="R28" s="4"/>
      <c r="S28" s="4"/>
      <c r="T28" s="4"/>
      <c r="U28" s="4"/>
      <c r="V28" s="4"/>
      <c r="W28" s="4"/>
      <c r="X28" s="4"/>
      <c r="Y28" s="4"/>
      <c r="Z28" s="4"/>
      <c r="AA28" s="4"/>
      <c r="AB28" s="4"/>
    </row>
    <row r="29" spans="1:28" s="3" customFormat="1" ht="12.75" customHeight="1" x14ac:dyDescent="0.25">
      <c r="A29" s="4"/>
      <c r="B29" s="54"/>
      <c r="C29" s="31"/>
      <c r="D29" s="4"/>
      <c r="E29" s="4"/>
      <c r="F29" s="4"/>
      <c r="G29" s="4"/>
      <c r="H29" s="4"/>
      <c r="I29" s="4"/>
      <c r="J29" s="4"/>
      <c r="K29" s="4"/>
      <c r="L29" s="4"/>
      <c r="M29" s="4"/>
      <c r="N29" s="4"/>
      <c r="O29" s="4"/>
      <c r="P29" s="4"/>
      <c r="Q29" s="4"/>
      <c r="R29" s="4"/>
      <c r="S29" s="4"/>
      <c r="T29" s="4"/>
      <c r="U29" s="4"/>
      <c r="V29" s="4"/>
      <c r="W29" s="4"/>
      <c r="X29" s="4"/>
      <c r="Y29" s="4"/>
      <c r="Z29" s="4"/>
      <c r="AA29" s="4"/>
      <c r="AB29" s="4"/>
    </row>
    <row r="30" spans="1:28" s="3" customFormat="1" ht="12.6" customHeight="1" x14ac:dyDescent="0.25">
      <c r="A30" s="4"/>
      <c r="B30" s="30" t="s">
        <v>77</v>
      </c>
      <c r="C30" s="35"/>
      <c r="D30" s="4"/>
      <c r="E30" s="4"/>
      <c r="F30" s="4"/>
      <c r="G30" s="4"/>
      <c r="H30" s="4"/>
      <c r="I30" s="4"/>
      <c r="J30" s="4"/>
      <c r="K30" s="4"/>
      <c r="L30" s="4"/>
      <c r="M30" s="4"/>
      <c r="N30" s="4"/>
      <c r="O30" s="4"/>
      <c r="P30" s="4"/>
      <c r="Q30" s="4"/>
      <c r="R30" s="4"/>
      <c r="S30" s="4"/>
      <c r="T30" s="4"/>
      <c r="U30" s="4"/>
      <c r="V30" s="4"/>
      <c r="W30" s="4"/>
      <c r="X30" s="4"/>
      <c r="Y30" s="4"/>
      <c r="Z30" s="4"/>
      <c r="AA30" s="4"/>
      <c r="AB30" s="4"/>
    </row>
    <row r="31" spans="1:28" s="3" customFormat="1" ht="12.75" customHeight="1" thickBot="1" x14ac:dyDescent="0.3">
      <c r="A31" s="4"/>
      <c r="B31" s="38" t="s">
        <v>78</v>
      </c>
      <c r="C31" s="45">
        <f>'4. Lisätyöt ja jatkokehitys'!D29</f>
        <v>0</v>
      </c>
      <c r="D31" s="16" t="s">
        <v>93</v>
      </c>
      <c r="E31" s="4"/>
      <c r="F31" s="4"/>
      <c r="G31" s="4"/>
      <c r="H31" s="4"/>
      <c r="I31" s="4"/>
      <c r="J31" s="4"/>
      <c r="K31" s="4"/>
      <c r="L31" s="4"/>
      <c r="M31" s="4"/>
      <c r="N31" s="4"/>
      <c r="O31" s="4"/>
      <c r="P31" s="4"/>
      <c r="Q31" s="4"/>
      <c r="R31" s="4"/>
      <c r="S31" s="4"/>
      <c r="T31" s="4"/>
      <c r="U31" s="4"/>
      <c r="V31" s="4"/>
      <c r="W31" s="4"/>
      <c r="X31" s="4"/>
      <c r="Y31" s="4"/>
      <c r="Z31" s="4"/>
      <c r="AA31" s="4"/>
      <c r="AB31" s="4"/>
    </row>
    <row r="32" spans="1:28" s="7" customFormat="1" ht="12.75" customHeight="1" thickTop="1" x14ac:dyDescent="0.25">
      <c r="A32" s="4"/>
      <c r="B32" s="36" t="s">
        <v>2</v>
      </c>
      <c r="C32" s="32">
        <f>SUM(C31:C31)</f>
        <v>0</v>
      </c>
      <c r="D32" s="11"/>
      <c r="E32" s="11"/>
      <c r="F32" s="11"/>
      <c r="G32" s="11"/>
      <c r="H32" s="11"/>
      <c r="I32" s="11"/>
      <c r="J32" s="11"/>
      <c r="K32" s="11"/>
      <c r="L32" s="11"/>
      <c r="M32" s="11"/>
      <c r="N32" s="11"/>
      <c r="O32" s="11"/>
      <c r="P32" s="11"/>
      <c r="Q32" s="11"/>
      <c r="R32" s="11"/>
      <c r="S32" s="11"/>
      <c r="T32" s="11"/>
      <c r="U32" s="11"/>
      <c r="V32" s="11"/>
      <c r="W32" s="11"/>
      <c r="X32" s="11"/>
      <c r="Y32" s="11"/>
      <c r="Z32" s="11"/>
      <c r="AA32" s="11"/>
      <c r="AB32" s="11"/>
    </row>
    <row r="33" spans="1:28" s="7" customFormat="1" ht="12.75" customHeight="1" x14ac:dyDescent="0.25">
      <c r="A33" s="4"/>
      <c r="B33" s="54"/>
      <c r="C33" s="31"/>
      <c r="D33" s="11"/>
      <c r="E33" s="11"/>
      <c r="F33" s="11"/>
      <c r="G33" s="11"/>
      <c r="H33" s="11"/>
      <c r="I33" s="11"/>
      <c r="J33" s="11"/>
      <c r="K33" s="11"/>
      <c r="L33" s="11"/>
      <c r="M33" s="11"/>
      <c r="N33" s="11"/>
      <c r="O33" s="11"/>
      <c r="P33" s="11"/>
      <c r="Q33" s="11"/>
      <c r="R33" s="11"/>
      <c r="S33" s="11"/>
      <c r="T33" s="11"/>
      <c r="U33" s="11"/>
      <c r="V33" s="11"/>
      <c r="W33" s="11"/>
      <c r="X33" s="11"/>
      <c r="Y33" s="11"/>
      <c r="Z33" s="11"/>
      <c r="AA33" s="11"/>
      <c r="AB33" s="11"/>
    </row>
    <row r="34" spans="1:28" s="3" customFormat="1" ht="12.6" customHeight="1" x14ac:dyDescent="0.25">
      <c r="A34" s="4"/>
      <c r="B34" s="30" t="s">
        <v>92</v>
      </c>
      <c r="C34" s="35"/>
      <c r="D34" s="4"/>
      <c r="E34" s="4"/>
      <c r="F34" s="4"/>
      <c r="G34" s="4"/>
      <c r="H34" s="4"/>
      <c r="I34" s="4"/>
      <c r="J34" s="4"/>
      <c r="K34" s="4"/>
      <c r="L34" s="4"/>
      <c r="M34" s="4"/>
      <c r="N34" s="4"/>
      <c r="O34" s="4"/>
      <c r="P34" s="4"/>
      <c r="Q34" s="4"/>
      <c r="R34" s="4"/>
      <c r="S34" s="4"/>
      <c r="T34" s="4"/>
      <c r="U34" s="4"/>
      <c r="V34" s="4"/>
      <c r="W34" s="4"/>
      <c r="X34" s="4"/>
      <c r="Y34" s="4"/>
      <c r="Z34" s="4"/>
      <c r="AA34" s="4"/>
      <c r="AB34" s="4"/>
    </row>
    <row r="35" spans="1:28" s="3" customFormat="1" ht="12.75" customHeight="1" thickBot="1" x14ac:dyDescent="0.3">
      <c r="A35" s="4"/>
      <c r="B35" s="38" t="s">
        <v>100</v>
      </c>
      <c r="C35" s="45">
        <f>3*'5. Kehitysympäristö'!C11</f>
        <v>0</v>
      </c>
      <c r="D35" s="16" t="s">
        <v>94</v>
      </c>
      <c r="E35" s="4"/>
      <c r="F35" s="4"/>
      <c r="G35" s="4"/>
      <c r="H35" s="4"/>
      <c r="I35" s="4"/>
      <c r="J35" s="4"/>
      <c r="K35" s="4"/>
      <c r="L35" s="4"/>
      <c r="M35" s="4"/>
      <c r="N35" s="4"/>
      <c r="O35" s="4"/>
      <c r="P35" s="4"/>
      <c r="Q35" s="4"/>
      <c r="R35" s="4"/>
      <c r="S35" s="4"/>
      <c r="T35" s="4"/>
      <c r="U35" s="4"/>
      <c r="V35" s="4"/>
      <c r="W35" s="4"/>
      <c r="X35" s="4"/>
      <c r="Y35" s="4"/>
      <c r="Z35" s="4"/>
      <c r="AA35" s="4"/>
      <c r="AB35" s="4"/>
    </row>
    <row r="36" spans="1:28" s="7" customFormat="1" ht="12.75" customHeight="1" thickTop="1" x14ac:dyDescent="0.25">
      <c r="A36" s="4"/>
      <c r="B36" s="36" t="s">
        <v>2</v>
      </c>
      <c r="C36" s="32">
        <f>SUM(C35:C35)</f>
        <v>0</v>
      </c>
      <c r="D36" s="11"/>
      <c r="E36" s="11"/>
      <c r="F36" s="11"/>
      <c r="G36" s="11"/>
      <c r="H36" s="11"/>
      <c r="I36" s="11"/>
      <c r="J36" s="11"/>
      <c r="K36" s="11"/>
      <c r="L36" s="11"/>
      <c r="M36" s="11"/>
      <c r="N36" s="11"/>
      <c r="O36" s="11"/>
      <c r="P36" s="11"/>
      <c r="Q36" s="11"/>
      <c r="R36" s="11"/>
      <c r="S36" s="11"/>
      <c r="T36" s="11"/>
      <c r="U36" s="11"/>
      <c r="V36" s="11"/>
      <c r="W36" s="11"/>
      <c r="X36" s="11"/>
      <c r="Y36" s="11"/>
      <c r="Z36" s="11"/>
      <c r="AA36" s="11"/>
      <c r="AB36" s="11"/>
    </row>
    <row r="37" spans="1:28" s="7" customFormat="1" ht="12.75" customHeight="1" thickBot="1" x14ac:dyDescent="0.3">
      <c r="A37" s="4"/>
      <c r="B37" s="54"/>
      <c r="C37" s="31"/>
      <c r="D37" s="11"/>
      <c r="E37" s="11"/>
      <c r="F37" s="11"/>
      <c r="G37" s="11"/>
      <c r="H37" s="11"/>
      <c r="I37" s="11"/>
      <c r="J37" s="11"/>
      <c r="K37" s="11"/>
      <c r="L37" s="11"/>
      <c r="M37" s="11"/>
      <c r="N37" s="11"/>
      <c r="O37" s="11"/>
      <c r="P37" s="11"/>
      <c r="Q37" s="11"/>
      <c r="R37" s="11"/>
      <c r="S37" s="11"/>
      <c r="T37" s="11"/>
      <c r="U37" s="11"/>
      <c r="V37" s="11"/>
      <c r="W37" s="11"/>
      <c r="X37" s="11"/>
      <c r="Y37" s="11"/>
      <c r="Z37" s="11"/>
      <c r="AA37" s="11"/>
      <c r="AB37" s="11"/>
    </row>
    <row r="38" spans="1:28" x14ac:dyDescent="0.25">
      <c r="A38" s="13"/>
      <c r="B38" s="272" t="s">
        <v>10</v>
      </c>
      <c r="C38" s="274">
        <f>C16+C22+C28+C32+C36</f>
        <v>0</v>
      </c>
      <c r="D38" s="13"/>
      <c r="E38" s="13"/>
      <c r="F38" s="13"/>
      <c r="G38" s="13"/>
    </row>
    <row r="39" spans="1:28" ht="13.8" thickBot="1" x14ac:dyDescent="0.3">
      <c r="A39" s="13"/>
      <c r="B39" s="273"/>
      <c r="C39" s="275"/>
      <c r="D39" s="13"/>
      <c r="E39" s="13"/>
      <c r="F39" s="13"/>
      <c r="G39" s="13"/>
    </row>
    <row r="40" spans="1:28" x14ac:dyDescent="0.25">
      <c r="A40" s="13"/>
      <c r="B40" s="13"/>
      <c r="C40" s="13"/>
      <c r="D40" s="13"/>
      <c r="E40" s="13"/>
      <c r="F40" s="13"/>
      <c r="G40" s="13"/>
    </row>
    <row r="41" spans="1:28" x14ac:dyDescent="0.25">
      <c r="A41" s="13"/>
      <c r="B41" s="13"/>
      <c r="C41" s="13"/>
      <c r="D41" s="13"/>
      <c r="E41" s="13"/>
      <c r="F41" s="13"/>
      <c r="G41" s="13"/>
    </row>
    <row r="42" spans="1:28" x14ac:dyDescent="0.25">
      <c r="A42" s="13"/>
      <c r="B42" s="13"/>
      <c r="C42" s="13"/>
      <c r="D42" s="13"/>
      <c r="E42" s="13"/>
      <c r="F42" s="13"/>
      <c r="G42" s="13"/>
    </row>
    <row r="43" spans="1:28" x14ac:dyDescent="0.25">
      <c r="A43" s="13"/>
      <c r="B43" s="13"/>
      <c r="C43" s="13"/>
      <c r="D43" s="13"/>
      <c r="E43" s="13"/>
      <c r="F43" s="13"/>
      <c r="G43" s="13"/>
    </row>
    <row r="44" spans="1:28" x14ac:dyDescent="0.25">
      <c r="A44" s="13"/>
      <c r="B44" s="13"/>
      <c r="C44" s="13"/>
      <c r="D44" s="13"/>
      <c r="E44" s="13"/>
      <c r="F44" s="13"/>
      <c r="G44" s="13"/>
    </row>
    <row r="45" spans="1:28" x14ac:dyDescent="0.25">
      <c r="A45" s="13"/>
      <c r="B45" s="13"/>
      <c r="C45" s="13"/>
      <c r="D45" s="13"/>
      <c r="E45" s="13"/>
      <c r="F45" s="13"/>
      <c r="G45" s="13"/>
    </row>
    <row r="46" spans="1:28" x14ac:dyDescent="0.25">
      <c r="A46" s="13"/>
      <c r="B46" s="13"/>
      <c r="C46" s="13"/>
      <c r="D46" s="13"/>
      <c r="E46" s="13"/>
      <c r="F46" s="13"/>
      <c r="G46" s="13"/>
    </row>
    <row r="47" spans="1:28" x14ac:dyDescent="0.25">
      <c r="A47" s="13"/>
      <c r="B47" s="13"/>
      <c r="C47" s="13"/>
      <c r="D47" s="13"/>
      <c r="E47" s="13"/>
      <c r="F47" s="13"/>
      <c r="G47" s="13"/>
    </row>
    <row r="48" spans="1:28" x14ac:dyDescent="0.25">
      <c r="A48" s="13"/>
      <c r="B48" s="13"/>
      <c r="C48" s="13"/>
      <c r="D48" s="13"/>
      <c r="E48" s="13"/>
      <c r="F48" s="13"/>
      <c r="G48" s="13"/>
    </row>
    <row r="49" spans="1:7" x14ac:dyDescent="0.25">
      <c r="A49" s="13"/>
      <c r="B49" s="13"/>
      <c r="C49" s="13"/>
      <c r="D49" s="13"/>
      <c r="E49" s="13"/>
      <c r="F49" s="13"/>
      <c r="G49" s="13"/>
    </row>
    <row r="50" spans="1:7" x14ac:dyDescent="0.25">
      <c r="A50" s="13"/>
      <c r="B50" s="13"/>
      <c r="C50" s="13"/>
      <c r="D50" s="13"/>
      <c r="E50" s="13"/>
      <c r="F50" s="13"/>
      <c r="G50" s="13"/>
    </row>
    <row r="51" spans="1:7" x14ac:dyDescent="0.25">
      <c r="A51" s="13"/>
      <c r="B51" s="13"/>
      <c r="C51" s="13"/>
      <c r="D51" s="13"/>
      <c r="E51" s="13"/>
      <c r="F51" s="13"/>
      <c r="G51" s="13"/>
    </row>
    <row r="52" spans="1:7" x14ac:dyDescent="0.25">
      <c r="A52" s="13"/>
      <c r="B52" s="13"/>
      <c r="C52" s="13"/>
      <c r="D52" s="13"/>
      <c r="E52" s="13"/>
      <c r="F52" s="13"/>
      <c r="G52" s="13"/>
    </row>
    <row r="53" spans="1:7" x14ac:dyDescent="0.25">
      <c r="A53" s="13"/>
      <c r="B53" s="13"/>
      <c r="C53" s="13"/>
      <c r="D53" s="13"/>
      <c r="E53" s="13"/>
      <c r="F53" s="13"/>
      <c r="G53" s="13"/>
    </row>
    <row r="54" spans="1:7" x14ac:dyDescent="0.25">
      <c r="A54" s="13"/>
      <c r="B54" s="13"/>
      <c r="C54" s="13"/>
      <c r="D54" s="13"/>
      <c r="E54" s="13"/>
      <c r="F54" s="13"/>
      <c r="G54" s="13"/>
    </row>
    <row r="55" spans="1:7" x14ac:dyDescent="0.25">
      <c r="A55" s="13"/>
      <c r="B55" s="13"/>
      <c r="C55" s="13"/>
      <c r="D55" s="13"/>
      <c r="E55" s="13"/>
      <c r="F55" s="13"/>
      <c r="G55" s="13"/>
    </row>
    <row r="56" spans="1:7" x14ac:dyDescent="0.25">
      <c r="A56" s="13"/>
      <c r="B56" s="13"/>
      <c r="C56" s="13"/>
      <c r="D56" s="13"/>
      <c r="E56" s="13"/>
      <c r="F56" s="13"/>
      <c r="G56" s="13"/>
    </row>
    <row r="57" spans="1:7" x14ac:dyDescent="0.25">
      <c r="A57" s="13"/>
      <c r="B57" s="13"/>
      <c r="C57" s="13"/>
      <c r="D57" s="13"/>
      <c r="E57" s="13"/>
      <c r="F57" s="13"/>
      <c r="G57" s="13"/>
    </row>
    <row r="58" spans="1:7" x14ac:dyDescent="0.25">
      <c r="A58" s="13"/>
      <c r="B58" s="13"/>
      <c r="C58" s="13"/>
      <c r="D58" s="13"/>
      <c r="E58" s="13"/>
      <c r="F58" s="13"/>
      <c r="G58" s="13"/>
    </row>
    <row r="59" spans="1:7" x14ac:dyDescent="0.25">
      <c r="A59" s="13"/>
      <c r="B59" s="13"/>
      <c r="C59" s="13"/>
      <c r="D59" s="13"/>
      <c r="E59" s="13"/>
      <c r="F59" s="13"/>
      <c r="G59" s="13"/>
    </row>
    <row r="60" spans="1:7" x14ac:dyDescent="0.25">
      <c r="A60" s="13"/>
      <c r="B60" s="13"/>
      <c r="C60" s="13"/>
      <c r="D60" s="13"/>
      <c r="E60" s="13"/>
      <c r="F60" s="13"/>
      <c r="G60" s="13"/>
    </row>
    <row r="61" spans="1:7" x14ac:dyDescent="0.25">
      <c r="A61" s="13"/>
      <c r="B61" s="13"/>
      <c r="C61" s="13"/>
      <c r="D61" s="13"/>
      <c r="E61" s="13"/>
      <c r="F61" s="13"/>
      <c r="G61" s="13"/>
    </row>
    <row r="62" spans="1:7" x14ac:dyDescent="0.25">
      <c r="A62" s="13"/>
      <c r="B62" s="13"/>
      <c r="C62" s="13"/>
      <c r="D62" s="13"/>
      <c r="E62" s="13"/>
      <c r="F62" s="13"/>
      <c r="G62" s="13"/>
    </row>
    <row r="63" spans="1:7" x14ac:dyDescent="0.25">
      <c r="A63" s="13"/>
      <c r="B63" s="13"/>
      <c r="C63" s="13"/>
      <c r="D63" s="13"/>
      <c r="E63" s="13"/>
      <c r="F63" s="13"/>
      <c r="G63" s="13"/>
    </row>
    <row r="64" spans="1:7" x14ac:dyDescent="0.25">
      <c r="A64" s="13"/>
      <c r="B64" s="13"/>
      <c r="C64" s="13"/>
      <c r="D64" s="13"/>
      <c r="E64" s="13"/>
      <c r="F64" s="13"/>
      <c r="G64" s="13"/>
    </row>
    <row r="65" spans="1:7" x14ac:dyDescent="0.25">
      <c r="A65" s="13"/>
      <c r="B65" s="13"/>
      <c r="C65" s="13"/>
      <c r="D65" s="13"/>
      <c r="E65" s="13"/>
      <c r="F65" s="13"/>
      <c r="G65" s="13"/>
    </row>
    <row r="66" spans="1:7" x14ac:dyDescent="0.25">
      <c r="A66" s="13"/>
      <c r="B66" s="13"/>
      <c r="C66" s="13"/>
      <c r="D66" s="13"/>
      <c r="E66" s="13"/>
      <c r="F66" s="13"/>
      <c r="G66" s="13"/>
    </row>
    <row r="67" spans="1:7" x14ac:dyDescent="0.25">
      <c r="A67" s="13"/>
      <c r="B67" s="13"/>
      <c r="C67" s="13"/>
      <c r="D67" s="13"/>
      <c r="E67" s="13"/>
      <c r="F67" s="13"/>
      <c r="G67" s="13"/>
    </row>
    <row r="68" spans="1:7" x14ac:dyDescent="0.25">
      <c r="A68" s="13"/>
      <c r="B68" s="13"/>
      <c r="C68" s="13"/>
      <c r="D68" s="13"/>
      <c r="E68" s="13"/>
      <c r="F68" s="13"/>
      <c r="G68" s="13"/>
    </row>
    <row r="69" spans="1:7" s="13" customFormat="1" x14ac:dyDescent="0.25"/>
    <row r="70" spans="1:7" s="13" customFormat="1" x14ac:dyDescent="0.25"/>
    <row r="71" spans="1:7" s="13" customFormat="1" x14ac:dyDescent="0.25"/>
    <row r="72" spans="1:7" s="13" customFormat="1" x14ac:dyDescent="0.25"/>
  </sheetData>
  <mergeCells count="6">
    <mergeCell ref="B4:C4"/>
    <mergeCell ref="B8:C8"/>
    <mergeCell ref="B9:C9"/>
    <mergeCell ref="B7:C7"/>
    <mergeCell ref="B38:B39"/>
    <mergeCell ref="C38:C39"/>
  </mergeCells>
  <phoneticPr fontId="5" type="noConversion"/>
  <pageMargins left="0.75" right="0.75" top="1" bottom="1" header="0.5" footer="0.5"/>
  <pageSetup paperSize="9" scale="81" orientation="landscape" verticalDpi="0" r:id="rId1"/>
  <headerFooter alignWithMargins="0">
    <oddHeader>&amp;LHinnoittelulomake&amp;CHinnoittelun yhteenveto&amp;R&amp;P/&amp;N</oddHeader>
  </headerFooter>
  <colBreaks count="1" manualBreakCount="1">
    <brk id="4" max="68"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Z253"/>
  <sheetViews>
    <sheetView zoomScaleNormal="100" zoomScalePageLayoutView="80" workbookViewId="0">
      <selection activeCell="F71" sqref="F71"/>
    </sheetView>
  </sheetViews>
  <sheetFormatPr defaultColWidth="9.109375" defaultRowHeight="13.2" x14ac:dyDescent="0.25"/>
  <cols>
    <col min="1" max="1" width="5.6640625" style="91" customWidth="1"/>
    <col min="2" max="2" width="5" style="71" customWidth="1"/>
    <col min="3" max="3" width="31" style="71" customWidth="1"/>
    <col min="4" max="4" width="37.109375" style="71" customWidth="1"/>
    <col min="5" max="5" width="35.88671875" style="71" customWidth="1"/>
    <col min="6" max="6" width="30.44140625" style="71" customWidth="1"/>
    <col min="7" max="7" width="15.5546875" style="71" customWidth="1"/>
    <col min="8" max="8" width="15.5546875" style="91" customWidth="1"/>
    <col min="9" max="13" width="15.5546875" style="69" customWidth="1"/>
    <col min="14" max="15" width="15.5546875" style="86" customWidth="1"/>
    <col min="16" max="26" width="9.109375" style="86"/>
    <col min="27" max="16384" width="9.109375" style="71"/>
  </cols>
  <sheetData>
    <row r="1" spans="1:26" s="69" customFormat="1" x14ac:dyDescent="0.25">
      <c r="N1" s="86"/>
      <c r="O1" s="86"/>
      <c r="P1" s="86"/>
      <c r="Q1" s="86"/>
      <c r="R1" s="86"/>
      <c r="S1" s="86"/>
      <c r="T1" s="86"/>
      <c r="U1" s="86"/>
      <c r="V1" s="86"/>
      <c r="W1" s="86"/>
      <c r="X1" s="86"/>
      <c r="Y1" s="86"/>
      <c r="Z1" s="86"/>
    </row>
    <row r="2" spans="1:26" ht="13.5" customHeight="1" x14ac:dyDescent="0.25">
      <c r="A2" s="69"/>
      <c r="B2" s="70" t="s">
        <v>99</v>
      </c>
      <c r="D2" s="69"/>
      <c r="E2" s="69"/>
      <c r="F2" s="69"/>
      <c r="G2" s="69"/>
      <c r="H2" s="69"/>
    </row>
    <row r="3" spans="1:26" x14ac:dyDescent="0.25">
      <c r="A3" s="72"/>
      <c r="B3" s="73"/>
      <c r="C3" s="74"/>
      <c r="D3" s="75"/>
      <c r="E3" s="75"/>
      <c r="F3" s="75"/>
      <c r="G3" s="75"/>
      <c r="H3" s="69"/>
    </row>
    <row r="4" spans="1:26" s="76" customFormat="1" ht="13.5" customHeight="1" x14ac:dyDescent="0.25">
      <c r="A4" s="72"/>
      <c r="B4" s="127" t="s">
        <v>3</v>
      </c>
      <c r="C4" s="128"/>
      <c r="D4" s="129"/>
      <c r="E4" s="129"/>
      <c r="F4" s="129"/>
      <c r="G4" s="144"/>
      <c r="H4" s="72"/>
      <c r="I4" s="72"/>
      <c r="J4" s="72"/>
      <c r="K4" s="72"/>
      <c r="L4" s="72"/>
      <c r="M4" s="72"/>
      <c r="N4" s="77"/>
      <c r="O4" s="77"/>
      <c r="P4" s="77"/>
      <c r="Q4" s="77"/>
      <c r="R4" s="77"/>
      <c r="S4" s="77"/>
      <c r="T4" s="77"/>
      <c r="U4" s="77"/>
      <c r="V4" s="77"/>
      <c r="W4" s="77"/>
      <c r="X4" s="77"/>
      <c r="Y4" s="77"/>
      <c r="Z4" s="77"/>
    </row>
    <row r="5" spans="1:26" s="76" customFormat="1" ht="28.95" customHeight="1" x14ac:dyDescent="0.25">
      <c r="A5" s="72"/>
      <c r="B5" s="284" t="s">
        <v>141</v>
      </c>
      <c r="C5" s="285"/>
      <c r="D5" s="285"/>
      <c r="E5" s="285"/>
      <c r="F5" s="285"/>
      <c r="G5" s="286"/>
      <c r="H5" s="72"/>
      <c r="I5" s="72"/>
      <c r="J5" s="72"/>
      <c r="K5" s="72"/>
      <c r="L5" s="72"/>
      <c r="M5" s="72"/>
      <c r="N5" s="77"/>
      <c r="O5" s="77"/>
      <c r="P5" s="77"/>
      <c r="Q5" s="77"/>
      <c r="R5" s="77"/>
      <c r="S5" s="77"/>
      <c r="T5" s="77"/>
      <c r="U5" s="77"/>
      <c r="V5" s="77"/>
      <c r="W5" s="77"/>
      <c r="X5" s="77"/>
      <c r="Y5" s="77"/>
      <c r="Z5" s="77"/>
    </row>
    <row r="6" spans="1:26" s="76" customFormat="1" ht="30" customHeight="1" x14ac:dyDescent="0.25">
      <c r="A6" s="72"/>
      <c r="B6" s="287" t="s">
        <v>134</v>
      </c>
      <c r="C6" s="288"/>
      <c r="D6" s="288"/>
      <c r="E6" s="288"/>
      <c r="F6" s="288"/>
      <c r="G6" s="289"/>
      <c r="H6" s="72"/>
      <c r="I6" s="72"/>
      <c r="J6" s="72"/>
      <c r="K6" s="72"/>
      <c r="L6" s="72"/>
      <c r="M6" s="72"/>
      <c r="N6" s="77"/>
      <c r="O6" s="77"/>
      <c r="P6" s="77"/>
      <c r="Q6" s="77"/>
      <c r="R6" s="77"/>
      <c r="S6" s="77"/>
      <c r="T6" s="77"/>
      <c r="U6" s="77"/>
      <c r="V6" s="77"/>
      <c r="W6" s="77"/>
      <c r="X6" s="77"/>
      <c r="Y6" s="77"/>
      <c r="Z6" s="77"/>
    </row>
    <row r="7" spans="1:26" s="76" customFormat="1" ht="52.2" customHeight="1" x14ac:dyDescent="0.25">
      <c r="A7" s="72"/>
      <c r="B7" s="276" t="s">
        <v>153</v>
      </c>
      <c r="C7" s="277"/>
      <c r="D7" s="277"/>
      <c r="E7" s="277"/>
      <c r="F7" s="277"/>
      <c r="G7" s="278"/>
      <c r="H7" s="72"/>
      <c r="I7" s="72"/>
      <c r="J7" s="72"/>
      <c r="K7" s="72"/>
      <c r="L7" s="72"/>
      <c r="M7" s="72"/>
      <c r="N7" s="77"/>
      <c r="O7" s="77"/>
      <c r="P7" s="77"/>
      <c r="Q7" s="77"/>
      <c r="R7" s="77"/>
      <c r="S7" s="77"/>
      <c r="T7" s="77"/>
      <c r="U7" s="77"/>
      <c r="V7" s="77"/>
      <c r="W7" s="77"/>
      <c r="X7" s="77"/>
      <c r="Y7" s="77"/>
      <c r="Z7" s="77"/>
    </row>
    <row r="8" spans="1:26" s="76" customFormat="1" ht="51.6" customHeight="1" x14ac:dyDescent="0.25">
      <c r="A8" s="72"/>
      <c r="B8" s="287" t="s">
        <v>162</v>
      </c>
      <c r="C8" s="288"/>
      <c r="D8" s="288"/>
      <c r="E8" s="288"/>
      <c r="F8" s="288"/>
      <c r="G8" s="289"/>
      <c r="H8" s="72"/>
      <c r="I8" s="72"/>
      <c r="J8" s="72"/>
      <c r="K8" s="72"/>
      <c r="L8" s="72"/>
      <c r="M8" s="72"/>
      <c r="N8" s="77"/>
      <c r="O8" s="77"/>
      <c r="P8" s="77"/>
      <c r="Q8" s="77"/>
      <c r="R8" s="77"/>
      <c r="S8" s="77"/>
      <c r="T8" s="77"/>
      <c r="U8" s="77"/>
      <c r="V8" s="77"/>
      <c r="W8" s="77"/>
      <c r="X8" s="77"/>
      <c r="Y8" s="77"/>
      <c r="Z8" s="77"/>
    </row>
    <row r="9" spans="1:26" s="76" customFormat="1" ht="28.95" customHeight="1" x14ac:dyDescent="0.25">
      <c r="A9" s="72"/>
      <c r="B9" s="287" t="s">
        <v>142</v>
      </c>
      <c r="C9" s="288"/>
      <c r="D9" s="288"/>
      <c r="E9" s="288"/>
      <c r="F9" s="288"/>
      <c r="G9" s="289"/>
      <c r="H9" s="72"/>
      <c r="I9" s="77"/>
      <c r="J9" s="77"/>
      <c r="K9" s="77"/>
      <c r="L9" s="77"/>
      <c r="M9" s="72"/>
      <c r="N9" s="77"/>
      <c r="O9" s="77"/>
      <c r="P9" s="77"/>
      <c r="Q9" s="77"/>
      <c r="R9" s="77"/>
      <c r="S9" s="77"/>
      <c r="T9" s="77"/>
      <c r="U9" s="77"/>
      <c r="V9" s="77"/>
      <c r="W9" s="77"/>
      <c r="X9" s="77"/>
      <c r="Y9" s="77"/>
      <c r="Z9" s="77"/>
    </row>
    <row r="10" spans="1:26" s="76" customFormat="1" ht="18.600000000000001" customHeight="1" x14ac:dyDescent="0.25">
      <c r="A10" s="72"/>
      <c r="B10" s="287" t="s">
        <v>84</v>
      </c>
      <c r="C10" s="290"/>
      <c r="D10" s="290"/>
      <c r="E10" s="290"/>
      <c r="F10" s="290"/>
      <c r="G10" s="269"/>
      <c r="H10" s="72"/>
      <c r="I10" s="77"/>
      <c r="J10" s="77"/>
      <c r="K10" s="77"/>
      <c r="L10" s="77"/>
      <c r="M10" s="72"/>
      <c r="N10" s="77"/>
      <c r="O10" s="77"/>
      <c r="P10" s="77"/>
      <c r="Q10" s="77"/>
      <c r="R10" s="77"/>
      <c r="S10" s="77"/>
      <c r="T10" s="77"/>
      <c r="U10" s="77"/>
      <c r="V10" s="77"/>
      <c r="W10" s="77"/>
      <c r="X10" s="77"/>
      <c r="Y10" s="77"/>
      <c r="Z10" s="77"/>
    </row>
    <row r="11" spans="1:26" s="76" customFormat="1" ht="17.399999999999999" customHeight="1" x14ac:dyDescent="0.25">
      <c r="A11" s="72"/>
      <c r="B11" s="287" t="s">
        <v>85</v>
      </c>
      <c r="C11" s="288"/>
      <c r="D11" s="288"/>
      <c r="E11" s="288"/>
      <c r="F11" s="288"/>
      <c r="G11" s="289"/>
      <c r="H11" s="72"/>
      <c r="I11" s="78"/>
      <c r="J11" s="78"/>
      <c r="K11" s="78"/>
      <c r="L11" s="78"/>
      <c r="M11" s="72"/>
      <c r="N11" s="77"/>
      <c r="O11" s="77"/>
      <c r="P11" s="77"/>
      <c r="Q11" s="77"/>
      <c r="R11" s="77"/>
      <c r="S11" s="77"/>
      <c r="T11" s="77"/>
      <c r="U11" s="77"/>
      <c r="V11" s="77"/>
      <c r="W11" s="77"/>
      <c r="X11" s="77"/>
      <c r="Y11" s="77"/>
      <c r="Z11" s="77"/>
    </row>
    <row r="12" spans="1:26" s="76" customFormat="1" ht="43.95" customHeight="1" x14ac:dyDescent="0.25">
      <c r="A12" s="72"/>
      <c r="B12" s="287" t="s">
        <v>152</v>
      </c>
      <c r="C12" s="290"/>
      <c r="D12" s="290"/>
      <c r="E12" s="290"/>
      <c r="F12" s="290"/>
      <c r="G12" s="269"/>
      <c r="H12" s="72"/>
      <c r="I12" s="78"/>
      <c r="J12" s="78"/>
      <c r="K12" s="78"/>
      <c r="L12" s="78"/>
      <c r="M12" s="72"/>
      <c r="N12" s="77"/>
      <c r="O12" s="77"/>
      <c r="P12" s="77"/>
      <c r="Q12" s="77"/>
      <c r="R12" s="77"/>
      <c r="S12" s="77"/>
      <c r="T12" s="77"/>
      <c r="U12" s="77"/>
      <c r="V12" s="77"/>
      <c r="W12" s="77"/>
      <c r="X12" s="77"/>
      <c r="Y12" s="77"/>
      <c r="Z12" s="77"/>
    </row>
    <row r="13" spans="1:26" s="76" customFormat="1" ht="29.4" customHeight="1" x14ac:dyDescent="0.25">
      <c r="A13" s="72"/>
      <c r="B13" s="287" t="s">
        <v>143</v>
      </c>
      <c r="C13" s="288"/>
      <c r="D13" s="288"/>
      <c r="E13" s="288"/>
      <c r="F13" s="288"/>
      <c r="G13" s="289"/>
      <c r="H13" s="72"/>
      <c r="I13" s="78"/>
      <c r="J13" s="78"/>
      <c r="K13" s="78"/>
      <c r="L13" s="78"/>
      <c r="M13" s="72"/>
      <c r="N13" s="77"/>
      <c r="O13" s="77"/>
      <c r="P13" s="77"/>
      <c r="Q13" s="77"/>
      <c r="R13" s="77"/>
      <c r="S13" s="77"/>
      <c r="T13" s="77"/>
      <c r="U13" s="77"/>
      <c r="V13" s="77"/>
      <c r="W13" s="77"/>
      <c r="X13" s="77"/>
      <c r="Y13" s="77"/>
      <c r="Z13" s="77"/>
    </row>
    <row r="14" spans="1:26" s="76" customFormat="1" ht="25.95" customHeight="1" x14ac:dyDescent="0.25">
      <c r="A14" s="72"/>
      <c r="B14" s="287" t="s">
        <v>135</v>
      </c>
      <c r="C14" s="288"/>
      <c r="D14" s="288"/>
      <c r="E14" s="288"/>
      <c r="F14" s="288"/>
      <c r="G14" s="289"/>
      <c r="H14" s="72"/>
      <c r="I14" s="78"/>
      <c r="J14" s="78"/>
      <c r="K14" s="78"/>
      <c r="L14" s="78"/>
      <c r="M14" s="72"/>
      <c r="N14" s="77"/>
      <c r="O14" s="77"/>
      <c r="P14" s="77"/>
      <c r="Q14" s="77"/>
      <c r="R14" s="77"/>
      <c r="S14" s="77"/>
      <c r="T14" s="77"/>
      <c r="U14" s="77"/>
      <c r="V14" s="77"/>
      <c r="W14" s="77"/>
      <c r="X14" s="77"/>
      <c r="Y14" s="77"/>
      <c r="Z14" s="77"/>
    </row>
    <row r="15" spans="1:26" s="76" customFormat="1" ht="46.95" customHeight="1" x14ac:dyDescent="0.25">
      <c r="A15" s="72"/>
      <c r="B15" s="291" t="s">
        <v>144</v>
      </c>
      <c r="C15" s="292"/>
      <c r="D15" s="292"/>
      <c r="E15" s="292"/>
      <c r="F15" s="292"/>
      <c r="G15" s="293"/>
      <c r="H15" s="72"/>
      <c r="I15" s="72"/>
      <c r="J15" s="72"/>
      <c r="K15" s="72"/>
      <c r="L15" s="72"/>
      <c r="M15" s="72"/>
      <c r="N15" s="77"/>
      <c r="O15" s="77"/>
      <c r="P15" s="77"/>
      <c r="Q15" s="77"/>
      <c r="R15" s="77"/>
      <c r="S15" s="77"/>
      <c r="T15" s="77"/>
      <c r="U15" s="77"/>
      <c r="V15" s="77"/>
      <c r="W15" s="77"/>
      <c r="X15" s="77"/>
      <c r="Y15" s="77"/>
      <c r="Z15" s="77"/>
    </row>
    <row r="16" spans="1:26" s="76" customFormat="1" ht="12.75" customHeight="1" x14ac:dyDescent="0.25">
      <c r="A16" s="72"/>
      <c r="B16" s="160"/>
      <c r="C16" s="160"/>
      <c r="D16" s="160"/>
      <c r="E16" s="160"/>
      <c r="F16" s="160"/>
      <c r="G16" s="160"/>
      <c r="H16" s="72"/>
      <c r="I16" s="72"/>
      <c r="J16" s="72"/>
      <c r="K16" s="72"/>
      <c r="L16" s="72"/>
      <c r="M16" s="72"/>
      <c r="N16" s="77"/>
      <c r="O16" s="77"/>
      <c r="P16" s="77"/>
      <c r="Q16" s="77"/>
      <c r="R16" s="77"/>
      <c r="S16" s="77"/>
      <c r="T16" s="77"/>
      <c r="U16" s="77"/>
      <c r="V16" s="77"/>
      <c r="W16" s="77"/>
      <c r="X16" s="77"/>
      <c r="Y16" s="77"/>
      <c r="Z16" s="77"/>
    </row>
    <row r="17" spans="1:26" ht="13.8" thickBot="1" x14ac:dyDescent="0.3">
      <c r="A17" s="72"/>
      <c r="B17" s="172"/>
      <c r="C17" s="172"/>
      <c r="D17" s="172"/>
      <c r="E17" s="173"/>
      <c r="F17" s="174"/>
      <c r="G17" s="174"/>
      <c r="H17" s="174"/>
      <c r="I17" s="174"/>
      <c r="J17" s="174"/>
      <c r="K17" s="174"/>
      <c r="L17" s="174"/>
      <c r="M17" s="174"/>
      <c r="N17" s="174"/>
    </row>
    <row r="18" spans="1:26" ht="18.75" customHeight="1" thickBot="1" x14ac:dyDescent="0.3">
      <c r="A18" s="72"/>
      <c r="B18" s="279" t="s">
        <v>113</v>
      </c>
      <c r="C18" s="280"/>
      <c r="D18" s="280"/>
      <c r="E18" s="280"/>
      <c r="F18" s="281"/>
      <c r="G18" s="80"/>
      <c r="H18" s="80"/>
      <c r="I18" s="80"/>
      <c r="J18" s="80"/>
      <c r="K18" s="80"/>
      <c r="L18" s="80"/>
      <c r="M18" s="80"/>
      <c r="N18" s="80"/>
    </row>
    <row r="19" spans="1:26" ht="13.95" customHeight="1" x14ac:dyDescent="0.25">
      <c r="A19" s="72"/>
      <c r="B19" s="214" t="s">
        <v>0</v>
      </c>
      <c r="C19" s="215" t="s">
        <v>55</v>
      </c>
      <c r="D19" s="215" t="s">
        <v>56</v>
      </c>
      <c r="E19" s="216" t="s">
        <v>82</v>
      </c>
      <c r="F19" s="217" t="s">
        <v>59</v>
      </c>
      <c r="G19" s="161"/>
      <c r="H19" s="161"/>
      <c r="I19" s="161"/>
      <c r="J19" s="161"/>
      <c r="K19" s="161"/>
      <c r="L19" s="161"/>
      <c r="M19" s="161"/>
      <c r="N19" s="161"/>
    </row>
    <row r="20" spans="1:26" s="149" customFormat="1" ht="26.4" customHeight="1" x14ac:dyDescent="0.25">
      <c r="A20" s="147"/>
      <c r="B20" s="179">
        <v>1</v>
      </c>
      <c r="C20" s="282" t="s">
        <v>116</v>
      </c>
      <c r="D20" s="283"/>
      <c r="E20" s="169"/>
      <c r="F20" s="189">
        <f>E20*40000</f>
        <v>0</v>
      </c>
      <c r="G20" s="162"/>
      <c r="H20" s="162"/>
      <c r="I20" s="162"/>
      <c r="J20" s="162"/>
      <c r="K20" s="162"/>
      <c r="L20" s="162"/>
      <c r="M20" s="162"/>
      <c r="N20" s="162"/>
      <c r="O20" s="148"/>
      <c r="P20" s="148"/>
      <c r="Q20" s="148"/>
      <c r="R20" s="148"/>
      <c r="S20" s="148"/>
      <c r="T20" s="148"/>
      <c r="U20" s="148"/>
      <c r="V20" s="148"/>
      <c r="W20" s="148"/>
      <c r="X20" s="148"/>
      <c r="Y20" s="148"/>
      <c r="Z20" s="148"/>
    </row>
    <row r="21" spans="1:26" s="168" customFormat="1" ht="10.199999999999999" x14ac:dyDescent="0.25">
      <c r="A21" s="163"/>
      <c r="B21" s="180"/>
      <c r="C21" s="164" t="s">
        <v>7</v>
      </c>
      <c r="D21" s="165"/>
      <c r="E21" s="171"/>
      <c r="F21" s="184"/>
      <c r="G21" s="166"/>
      <c r="H21" s="166"/>
      <c r="I21" s="166"/>
      <c r="J21" s="166"/>
      <c r="K21" s="166"/>
      <c r="L21" s="166"/>
      <c r="M21" s="166"/>
      <c r="N21" s="166"/>
      <c r="O21" s="167"/>
      <c r="P21" s="167"/>
      <c r="Q21" s="167"/>
      <c r="R21" s="167"/>
      <c r="S21" s="167"/>
      <c r="T21" s="167"/>
      <c r="U21" s="167"/>
      <c r="V21" s="167"/>
      <c r="W21" s="167"/>
      <c r="X21" s="167"/>
      <c r="Y21" s="167"/>
      <c r="Z21" s="167"/>
    </row>
    <row r="22" spans="1:26" s="168" customFormat="1" ht="10.199999999999999" x14ac:dyDescent="0.25">
      <c r="A22" s="163"/>
      <c r="B22" s="180"/>
      <c r="C22" s="164" t="s">
        <v>7</v>
      </c>
      <c r="D22" s="165"/>
      <c r="E22" s="171"/>
      <c r="F22" s="184"/>
      <c r="G22" s="166"/>
      <c r="H22" s="166"/>
      <c r="I22" s="166"/>
      <c r="J22" s="166"/>
      <c r="K22" s="166"/>
      <c r="L22" s="166"/>
      <c r="M22" s="166"/>
      <c r="N22" s="166"/>
      <c r="O22" s="167"/>
      <c r="P22" s="167"/>
      <c r="Q22" s="167"/>
      <c r="R22" s="167"/>
      <c r="S22" s="167"/>
      <c r="T22" s="167"/>
      <c r="U22" s="167"/>
      <c r="V22" s="167"/>
      <c r="W22" s="167"/>
      <c r="X22" s="167"/>
      <c r="Y22" s="167"/>
      <c r="Z22" s="167"/>
    </row>
    <row r="23" spans="1:26" s="168" customFormat="1" ht="10.199999999999999" x14ac:dyDescent="0.25">
      <c r="A23" s="163"/>
      <c r="B23" s="180"/>
      <c r="C23" s="164" t="s">
        <v>7</v>
      </c>
      <c r="D23" s="165"/>
      <c r="E23" s="171"/>
      <c r="F23" s="184"/>
      <c r="G23" s="166"/>
      <c r="H23" s="166"/>
      <c r="I23" s="166"/>
      <c r="J23" s="166"/>
      <c r="K23" s="166"/>
      <c r="L23" s="166"/>
      <c r="M23" s="166"/>
      <c r="N23" s="166"/>
      <c r="O23" s="167"/>
      <c r="P23" s="167"/>
      <c r="Q23" s="167"/>
      <c r="R23" s="167"/>
      <c r="S23" s="167"/>
      <c r="T23" s="167"/>
      <c r="U23" s="167"/>
      <c r="V23" s="167"/>
      <c r="W23" s="167"/>
      <c r="X23" s="167"/>
      <c r="Y23" s="167"/>
      <c r="Z23" s="167"/>
    </row>
    <row r="24" spans="1:26" s="168" customFormat="1" ht="10.199999999999999" x14ac:dyDescent="0.25">
      <c r="A24" s="163"/>
      <c r="B24" s="180"/>
      <c r="C24" s="164" t="s">
        <v>7</v>
      </c>
      <c r="D24" s="165"/>
      <c r="E24" s="171"/>
      <c r="F24" s="184"/>
      <c r="G24" s="166"/>
      <c r="H24" s="166"/>
      <c r="I24" s="166"/>
      <c r="J24" s="166"/>
      <c r="K24" s="166"/>
      <c r="L24" s="166"/>
      <c r="M24" s="166"/>
      <c r="N24" s="166"/>
      <c r="O24" s="167"/>
      <c r="P24" s="167"/>
      <c r="Q24" s="167"/>
      <c r="R24" s="167"/>
      <c r="S24" s="167"/>
      <c r="T24" s="167"/>
      <c r="U24" s="167"/>
      <c r="V24" s="167"/>
      <c r="W24" s="167"/>
      <c r="X24" s="167"/>
      <c r="Y24" s="167"/>
      <c r="Z24" s="167"/>
    </row>
    <row r="25" spans="1:26" s="168" customFormat="1" ht="10.199999999999999" x14ac:dyDescent="0.25">
      <c r="A25" s="163"/>
      <c r="B25" s="180"/>
      <c r="C25" s="164" t="s">
        <v>7</v>
      </c>
      <c r="D25" s="165"/>
      <c r="E25" s="171"/>
      <c r="F25" s="184"/>
      <c r="G25" s="166"/>
      <c r="H25" s="166"/>
      <c r="I25" s="166"/>
      <c r="J25" s="166"/>
      <c r="K25" s="166"/>
      <c r="L25" s="166"/>
      <c r="M25" s="166"/>
      <c r="N25" s="166"/>
      <c r="O25" s="167"/>
      <c r="P25" s="167"/>
      <c r="Q25" s="167"/>
      <c r="R25" s="167"/>
      <c r="S25" s="167"/>
      <c r="T25" s="167"/>
      <c r="U25" s="167"/>
      <c r="V25" s="167"/>
      <c r="W25" s="167"/>
      <c r="X25" s="167"/>
      <c r="Y25" s="167"/>
      <c r="Z25" s="167"/>
    </row>
    <row r="26" spans="1:26" s="168" customFormat="1" ht="10.199999999999999" x14ac:dyDescent="0.25">
      <c r="A26" s="163"/>
      <c r="B26" s="180"/>
      <c r="C26" s="164" t="s">
        <v>7</v>
      </c>
      <c r="D26" s="165"/>
      <c r="E26" s="171"/>
      <c r="F26" s="184"/>
      <c r="G26" s="166"/>
      <c r="H26" s="166"/>
      <c r="I26" s="166"/>
      <c r="J26" s="166"/>
      <c r="K26" s="166"/>
      <c r="L26" s="166"/>
      <c r="M26" s="166"/>
      <c r="N26" s="166"/>
      <c r="O26" s="167"/>
      <c r="P26" s="167"/>
      <c r="Q26" s="167"/>
      <c r="R26" s="167"/>
      <c r="S26" s="167"/>
      <c r="T26" s="167"/>
      <c r="U26" s="167"/>
      <c r="V26" s="167"/>
      <c r="W26" s="167"/>
      <c r="X26" s="167"/>
      <c r="Y26" s="167"/>
      <c r="Z26" s="167"/>
    </row>
    <row r="27" spans="1:26" s="168" customFormat="1" ht="10.199999999999999" x14ac:dyDescent="0.25">
      <c r="A27" s="163"/>
      <c r="B27" s="180"/>
      <c r="C27" s="164" t="s">
        <v>7</v>
      </c>
      <c r="D27" s="165"/>
      <c r="E27" s="171"/>
      <c r="F27" s="184"/>
      <c r="G27" s="166"/>
      <c r="H27" s="166"/>
      <c r="I27" s="166"/>
      <c r="J27" s="166"/>
      <c r="K27" s="166"/>
      <c r="L27" s="166"/>
      <c r="M27" s="166"/>
      <c r="N27" s="166"/>
      <c r="O27" s="167"/>
      <c r="P27" s="167"/>
      <c r="Q27" s="167"/>
      <c r="R27" s="167"/>
      <c r="S27" s="167"/>
      <c r="T27" s="167"/>
      <c r="U27" s="167"/>
      <c r="V27" s="167"/>
      <c r="W27" s="167"/>
      <c r="X27" s="167"/>
      <c r="Y27" s="167"/>
      <c r="Z27" s="167"/>
    </row>
    <row r="28" spans="1:26" s="168" customFormat="1" ht="10.199999999999999" x14ac:dyDescent="0.25">
      <c r="A28" s="163"/>
      <c r="B28" s="180"/>
      <c r="C28" s="164" t="s">
        <v>7</v>
      </c>
      <c r="D28" s="165"/>
      <c r="E28" s="171"/>
      <c r="F28" s="184"/>
      <c r="G28" s="166"/>
      <c r="H28" s="166"/>
      <c r="I28" s="166"/>
      <c r="J28" s="166"/>
      <c r="K28" s="166"/>
      <c r="L28" s="166"/>
      <c r="M28" s="166"/>
      <c r="N28" s="166"/>
      <c r="O28" s="167"/>
      <c r="P28" s="167"/>
      <c r="Q28" s="167"/>
      <c r="R28" s="167"/>
      <c r="S28" s="167"/>
      <c r="T28" s="167"/>
      <c r="U28" s="167"/>
      <c r="V28" s="167"/>
      <c r="W28" s="167"/>
      <c r="X28" s="167"/>
      <c r="Y28" s="167"/>
      <c r="Z28" s="167"/>
    </row>
    <row r="29" spans="1:26" s="168" customFormat="1" ht="10.199999999999999" x14ac:dyDescent="0.25">
      <c r="A29" s="163"/>
      <c r="B29" s="180"/>
      <c r="C29" s="164" t="s">
        <v>7</v>
      </c>
      <c r="D29" s="165"/>
      <c r="E29" s="171"/>
      <c r="F29" s="184"/>
      <c r="G29" s="166"/>
      <c r="H29" s="166"/>
      <c r="I29" s="166"/>
      <c r="J29" s="166"/>
      <c r="K29" s="166"/>
      <c r="L29" s="166"/>
      <c r="M29" s="166"/>
      <c r="N29" s="166"/>
      <c r="O29" s="167"/>
      <c r="P29" s="167"/>
      <c r="Q29" s="167"/>
      <c r="R29" s="167"/>
      <c r="S29" s="167"/>
      <c r="T29" s="167"/>
      <c r="U29" s="167"/>
      <c r="V29" s="167"/>
      <c r="W29" s="167"/>
      <c r="X29" s="167"/>
      <c r="Y29" s="167"/>
      <c r="Z29" s="167"/>
    </row>
    <row r="30" spans="1:26" s="168" customFormat="1" ht="10.199999999999999" x14ac:dyDescent="0.25">
      <c r="A30" s="163"/>
      <c r="B30" s="180"/>
      <c r="C30" s="164" t="s">
        <v>7</v>
      </c>
      <c r="D30" s="165"/>
      <c r="E30" s="171"/>
      <c r="F30" s="184"/>
      <c r="G30" s="166"/>
      <c r="H30" s="166"/>
      <c r="I30" s="166"/>
      <c r="J30" s="166"/>
      <c r="K30" s="166"/>
      <c r="L30" s="166"/>
      <c r="M30" s="166"/>
      <c r="N30" s="166"/>
      <c r="O30" s="167"/>
      <c r="P30" s="167"/>
      <c r="Q30" s="167"/>
      <c r="R30" s="167"/>
      <c r="S30" s="167"/>
      <c r="T30" s="167"/>
      <c r="U30" s="167"/>
      <c r="V30" s="167"/>
      <c r="W30" s="167"/>
      <c r="X30" s="167"/>
      <c r="Y30" s="167"/>
      <c r="Z30" s="167"/>
    </row>
    <row r="31" spans="1:26" s="168" customFormat="1" ht="10.199999999999999" x14ac:dyDescent="0.25">
      <c r="A31" s="163"/>
      <c r="B31" s="180"/>
      <c r="C31" s="164" t="s">
        <v>7</v>
      </c>
      <c r="D31" s="165"/>
      <c r="E31" s="171"/>
      <c r="F31" s="184"/>
      <c r="G31" s="166"/>
      <c r="H31" s="166"/>
      <c r="I31" s="166"/>
      <c r="J31" s="166"/>
      <c r="K31" s="166"/>
      <c r="L31" s="166"/>
      <c r="M31" s="166"/>
      <c r="N31" s="166"/>
      <c r="O31" s="167"/>
      <c r="P31" s="167"/>
      <c r="Q31" s="167"/>
      <c r="R31" s="167"/>
      <c r="S31" s="167"/>
      <c r="T31" s="167"/>
      <c r="U31" s="167"/>
      <c r="V31" s="167"/>
      <c r="W31" s="167"/>
      <c r="X31" s="167"/>
      <c r="Y31" s="167"/>
      <c r="Z31" s="167"/>
    </row>
    <row r="32" spans="1:26" s="168" customFormat="1" ht="10.199999999999999" x14ac:dyDescent="0.25">
      <c r="A32" s="163"/>
      <c r="B32" s="180"/>
      <c r="C32" s="164" t="s">
        <v>7</v>
      </c>
      <c r="D32" s="165"/>
      <c r="E32" s="171"/>
      <c r="F32" s="184"/>
      <c r="G32" s="166"/>
      <c r="H32" s="166"/>
      <c r="I32" s="166"/>
      <c r="J32" s="166"/>
      <c r="K32" s="166"/>
      <c r="L32" s="166"/>
      <c r="M32" s="166"/>
      <c r="N32" s="166"/>
      <c r="O32" s="167"/>
      <c r="P32" s="167"/>
      <c r="Q32" s="167"/>
      <c r="R32" s="167"/>
      <c r="S32" s="167"/>
      <c r="T32" s="167"/>
      <c r="U32" s="167"/>
      <c r="V32" s="167"/>
      <c r="W32" s="167"/>
      <c r="X32" s="167"/>
      <c r="Y32" s="167"/>
      <c r="Z32" s="167"/>
    </row>
    <row r="33" spans="1:26" s="168" customFormat="1" ht="10.199999999999999" x14ac:dyDescent="0.25">
      <c r="A33" s="163"/>
      <c r="B33" s="180"/>
      <c r="C33" s="164" t="s">
        <v>7</v>
      </c>
      <c r="D33" s="165"/>
      <c r="E33" s="171"/>
      <c r="F33" s="184"/>
      <c r="G33" s="166"/>
      <c r="H33" s="166"/>
      <c r="I33" s="166"/>
      <c r="J33" s="166"/>
      <c r="K33" s="166"/>
      <c r="L33" s="166"/>
      <c r="M33" s="166"/>
      <c r="N33" s="166"/>
      <c r="O33" s="167"/>
      <c r="P33" s="167"/>
      <c r="Q33" s="167"/>
      <c r="R33" s="167"/>
      <c r="S33" s="167"/>
      <c r="T33" s="167"/>
      <c r="U33" s="167"/>
      <c r="V33" s="167"/>
      <c r="W33" s="167"/>
      <c r="X33" s="167"/>
      <c r="Y33" s="167"/>
      <c r="Z33" s="167"/>
    </row>
    <row r="34" spans="1:26" s="168" customFormat="1" ht="10.199999999999999" x14ac:dyDescent="0.25">
      <c r="A34" s="163"/>
      <c r="B34" s="180"/>
      <c r="C34" s="164" t="s">
        <v>7</v>
      </c>
      <c r="D34" s="165"/>
      <c r="E34" s="171"/>
      <c r="F34" s="184"/>
      <c r="G34" s="166"/>
      <c r="H34" s="166"/>
      <c r="I34" s="166"/>
      <c r="J34" s="166"/>
      <c r="K34" s="166"/>
      <c r="L34" s="166"/>
      <c r="M34" s="166"/>
      <c r="N34" s="166"/>
      <c r="O34" s="167"/>
      <c r="P34" s="167"/>
      <c r="Q34" s="167"/>
      <c r="R34" s="167"/>
      <c r="S34" s="167"/>
      <c r="T34" s="167"/>
      <c r="U34" s="167"/>
      <c r="V34" s="167"/>
      <c r="W34" s="167"/>
      <c r="X34" s="167"/>
      <c r="Y34" s="167"/>
      <c r="Z34" s="167"/>
    </row>
    <row r="35" spans="1:26" s="168" customFormat="1" ht="10.199999999999999" x14ac:dyDescent="0.25">
      <c r="A35" s="163"/>
      <c r="B35" s="180"/>
      <c r="C35" s="164" t="s">
        <v>7</v>
      </c>
      <c r="D35" s="165"/>
      <c r="E35" s="171"/>
      <c r="F35" s="184"/>
      <c r="G35" s="166"/>
      <c r="H35" s="166"/>
      <c r="I35" s="166"/>
      <c r="J35" s="166"/>
      <c r="K35" s="166"/>
      <c r="L35" s="166"/>
      <c r="M35" s="166"/>
      <c r="N35" s="166"/>
      <c r="O35" s="167"/>
      <c r="P35" s="167"/>
      <c r="Q35" s="167"/>
      <c r="R35" s="167"/>
      <c r="S35" s="167"/>
      <c r="T35" s="167"/>
      <c r="U35" s="167"/>
      <c r="V35" s="167"/>
      <c r="W35" s="167"/>
      <c r="X35" s="167"/>
      <c r="Y35" s="167"/>
      <c r="Z35" s="167"/>
    </row>
    <row r="36" spans="1:26" s="168" customFormat="1" ht="10.199999999999999" x14ac:dyDescent="0.25">
      <c r="A36" s="163"/>
      <c r="B36" s="180"/>
      <c r="C36" s="164" t="s">
        <v>7</v>
      </c>
      <c r="D36" s="165"/>
      <c r="E36" s="171"/>
      <c r="F36" s="184"/>
      <c r="G36" s="166"/>
      <c r="H36" s="166"/>
      <c r="I36" s="166"/>
      <c r="J36" s="166"/>
      <c r="K36" s="166"/>
      <c r="L36" s="166"/>
      <c r="M36" s="166"/>
      <c r="N36" s="166"/>
      <c r="O36" s="167"/>
      <c r="P36" s="167"/>
      <c r="Q36" s="167"/>
      <c r="R36" s="167"/>
      <c r="S36" s="167"/>
      <c r="T36" s="167"/>
      <c r="U36" s="167"/>
      <c r="V36" s="167"/>
      <c r="W36" s="167"/>
      <c r="X36" s="167"/>
      <c r="Y36" s="167"/>
      <c r="Z36" s="167"/>
    </row>
    <row r="37" spans="1:26" s="168" customFormat="1" ht="10.199999999999999" x14ac:dyDescent="0.25">
      <c r="A37" s="163"/>
      <c r="B37" s="180"/>
      <c r="C37" s="164" t="s">
        <v>7</v>
      </c>
      <c r="D37" s="165"/>
      <c r="E37" s="171"/>
      <c r="F37" s="184"/>
      <c r="G37" s="166"/>
      <c r="H37" s="166"/>
      <c r="I37" s="166"/>
      <c r="J37" s="166"/>
      <c r="K37" s="166"/>
      <c r="L37" s="166"/>
      <c r="M37" s="166"/>
      <c r="N37" s="166"/>
      <c r="O37" s="167"/>
      <c r="P37" s="167"/>
      <c r="Q37" s="167"/>
      <c r="R37" s="167"/>
      <c r="S37" s="167"/>
      <c r="T37" s="167"/>
      <c r="U37" s="167"/>
      <c r="V37" s="167"/>
      <c r="W37" s="167"/>
      <c r="X37" s="167"/>
      <c r="Y37" s="167"/>
      <c r="Z37" s="167"/>
    </row>
    <row r="38" spans="1:26" s="168" customFormat="1" ht="10.199999999999999" x14ac:dyDescent="0.25">
      <c r="A38" s="163"/>
      <c r="B38" s="180"/>
      <c r="C38" s="164" t="s">
        <v>7</v>
      </c>
      <c r="D38" s="165"/>
      <c r="E38" s="171"/>
      <c r="F38" s="184"/>
      <c r="G38" s="166"/>
      <c r="H38" s="166"/>
      <c r="I38" s="166"/>
      <c r="J38" s="166"/>
      <c r="K38" s="166"/>
      <c r="L38" s="166"/>
      <c r="M38" s="166"/>
      <c r="N38" s="166"/>
      <c r="O38" s="167"/>
      <c r="P38" s="167"/>
      <c r="Q38" s="167"/>
      <c r="R38" s="167"/>
      <c r="S38" s="167"/>
      <c r="T38" s="167"/>
      <c r="U38" s="167"/>
      <c r="V38" s="167"/>
      <c r="W38" s="167"/>
      <c r="X38" s="167"/>
      <c r="Y38" s="167"/>
      <c r="Z38" s="167"/>
    </row>
    <row r="39" spans="1:26" s="168" customFormat="1" ht="10.199999999999999" x14ac:dyDescent="0.25">
      <c r="A39" s="163"/>
      <c r="B39" s="180"/>
      <c r="C39" s="164" t="s">
        <v>7</v>
      </c>
      <c r="D39" s="165"/>
      <c r="E39" s="171"/>
      <c r="F39" s="184"/>
      <c r="G39" s="166"/>
      <c r="H39" s="166"/>
      <c r="I39" s="166"/>
      <c r="J39" s="166"/>
      <c r="K39" s="166"/>
      <c r="L39" s="166"/>
      <c r="M39" s="166"/>
      <c r="N39" s="166"/>
      <c r="O39" s="167"/>
      <c r="P39" s="167"/>
      <c r="Q39" s="167"/>
      <c r="R39" s="167"/>
      <c r="S39" s="167"/>
      <c r="T39" s="167"/>
      <c r="U39" s="167"/>
      <c r="V39" s="167"/>
      <c r="W39" s="167"/>
      <c r="X39" s="167"/>
      <c r="Y39" s="167"/>
      <c r="Z39" s="167"/>
    </row>
    <row r="40" spans="1:26" s="168" customFormat="1" ht="10.8" thickBot="1" x14ac:dyDescent="0.3">
      <c r="A40" s="163"/>
      <c r="B40" s="185"/>
      <c r="C40" s="186" t="s">
        <v>7</v>
      </c>
      <c r="D40" s="187"/>
      <c r="E40" s="170"/>
      <c r="F40" s="188"/>
      <c r="G40" s="166"/>
      <c r="H40" s="166"/>
      <c r="I40" s="166"/>
      <c r="J40" s="166"/>
      <c r="K40" s="166"/>
      <c r="L40" s="166"/>
      <c r="M40" s="166"/>
      <c r="N40" s="166"/>
      <c r="O40" s="167"/>
      <c r="P40" s="167"/>
      <c r="Q40" s="167"/>
      <c r="R40" s="167"/>
      <c r="S40" s="167"/>
      <c r="T40" s="167"/>
      <c r="U40" s="167"/>
      <c r="V40" s="167"/>
      <c r="W40" s="167"/>
      <c r="X40" s="167"/>
      <c r="Y40" s="167"/>
      <c r="Z40" s="167"/>
    </row>
    <row r="41" spans="1:26" s="86" customFormat="1" ht="13.8" thickBot="1" x14ac:dyDescent="0.3">
      <c r="A41" s="77"/>
      <c r="B41" s="87"/>
      <c r="C41" s="88"/>
      <c r="D41" s="85"/>
      <c r="E41" s="85"/>
      <c r="F41" s="85"/>
      <c r="G41" s="85"/>
    </row>
    <row r="42" spans="1:26" ht="18.75" customHeight="1" thickBot="1" x14ac:dyDescent="0.3">
      <c r="A42" s="72"/>
      <c r="B42" s="279" t="s">
        <v>114</v>
      </c>
      <c r="C42" s="280"/>
      <c r="D42" s="280"/>
      <c r="E42" s="280"/>
      <c r="F42" s="281"/>
      <c r="G42" s="80"/>
      <c r="H42" s="80"/>
      <c r="I42" s="80"/>
      <c r="J42" s="80"/>
      <c r="K42" s="80"/>
      <c r="L42" s="80"/>
      <c r="M42" s="80"/>
      <c r="N42" s="80"/>
    </row>
    <row r="43" spans="1:26" ht="13.95" customHeight="1" x14ac:dyDescent="0.25">
      <c r="A43" s="72"/>
      <c r="B43" s="214" t="s">
        <v>0</v>
      </c>
      <c r="C43" s="215" t="s">
        <v>55</v>
      </c>
      <c r="D43" s="215" t="s">
        <v>56</v>
      </c>
      <c r="E43" s="216" t="s">
        <v>115</v>
      </c>
      <c r="F43" s="217" t="s">
        <v>59</v>
      </c>
      <c r="G43" s="161"/>
      <c r="H43" s="161"/>
      <c r="I43" s="161"/>
      <c r="J43" s="161"/>
      <c r="K43" s="161"/>
      <c r="L43" s="161"/>
      <c r="M43" s="161"/>
      <c r="N43" s="161"/>
    </row>
    <row r="44" spans="1:26" s="149" customFormat="1" ht="46.95" customHeight="1" thickBot="1" x14ac:dyDescent="0.3">
      <c r="A44" s="147"/>
      <c r="B44" s="231">
        <v>2</v>
      </c>
      <c r="C44" s="191" t="s">
        <v>7</v>
      </c>
      <c r="D44" s="232" t="s">
        <v>157</v>
      </c>
      <c r="E44" s="233"/>
      <c r="F44" s="224">
        <f>E44*5000</f>
        <v>0</v>
      </c>
      <c r="G44" s="162"/>
      <c r="H44" s="162"/>
      <c r="I44" s="162"/>
      <c r="J44" s="162"/>
      <c r="K44" s="162"/>
      <c r="L44" s="162"/>
      <c r="M44" s="162"/>
      <c r="N44" s="162"/>
      <c r="O44" s="148"/>
      <c r="P44" s="148"/>
      <c r="Q44" s="148"/>
      <c r="R44" s="148"/>
      <c r="S44" s="148"/>
      <c r="T44" s="148"/>
      <c r="U44" s="148"/>
      <c r="V44" s="148"/>
      <c r="W44" s="148"/>
      <c r="X44" s="148"/>
      <c r="Y44" s="148"/>
      <c r="Z44" s="148"/>
    </row>
    <row r="45" spans="1:26" s="148" customFormat="1" ht="13.8" thickBot="1" x14ac:dyDescent="0.3">
      <c r="A45" s="228"/>
      <c r="B45" s="229"/>
      <c r="C45" s="226"/>
      <c r="D45" s="226"/>
      <c r="E45" s="230"/>
      <c r="F45" s="227"/>
      <c r="G45" s="162"/>
      <c r="H45" s="162"/>
      <c r="I45" s="162"/>
      <c r="J45" s="162"/>
      <c r="K45" s="162"/>
      <c r="L45" s="162"/>
      <c r="M45" s="162"/>
      <c r="N45" s="162"/>
    </row>
    <row r="46" spans="1:26" ht="18.75" customHeight="1" thickBot="1" x14ac:dyDescent="0.3">
      <c r="A46" s="72"/>
      <c r="B46" s="279" t="s">
        <v>136</v>
      </c>
      <c r="C46" s="280"/>
      <c r="D46" s="280"/>
      <c r="E46" s="280"/>
      <c r="F46" s="281"/>
      <c r="G46" s="80"/>
      <c r="H46" s="80"/>
      <c r="I46" s="80"/>
      <c r="J46" s="80"/>
      <c r="K46" s="80"/>
      <c r="L46" s="80"/>
      <c r="M46" s="80"/>
      <c r="N46" s="80"/>
    </row>
    <row r="47" spans="1:26" ht="13.95" customHeight="1" x14ac:dyDescent="0.25">
      <c r="A47" s="72"/>
      <c r="B47" s="214" t="s">
        <v>0</v>
      </c>
      <c r="C47" s="215" t="s">
        <v>55</v>
      </c>
      <c r="D47" s="215" t="s">
        <v>56</v>
      </c>
      <c r="E47" s="216" t="s">
        <v>138</v>
      </c>
      <c r="F47" s="217" t="s">
        <v>59</v>
      </c>
      <c r="G47" s="161"/>
      <c r="H47" s="161"/>
      <c r="I47" s="161"/>
      <c r="J47" s="161"/>
      <c r="K47" s="161"/>
      <c r="L47" s="161"/>
      <c r="M47" s="161"/>
      <c r="N47" s="161"/>
    </row>
    <row r="48" spans="1:26" s="149" customFormat="1" ht="46.2" customHeight="1" thickBot="1" x14ac:dyDescent="0.3">
      <c r="A48" s="147"/>
      <c r="B48" s="231">
        <v>3</v>
      </c>
      <c r="C48" s="191" t="s">
        <v>7</v>
      </c>
      <c r="D48" s="232" t="s">
        <v>158</v>
      </c>
      <c r="E48" s="233"/>
      <c r="F48" s="224">
        <f>E48</f>
        <v>0</v>
      </c>
      <c r="G48" s="162"/>
      <c r="H48" s="162"/>
      <c r="I48" s="162"/>
      <c r="J48" s="162"/>
      <c r="K48" s="162"/>
      <c r="L48" s="162"/>
      <c r="M48" s="162"/>
      <c r="N48" s="162"/>
      <c r="O48" s="148"/>
      <c r="P48" s="148"/>
      <c r="Q48" s="148"/>
      <c r="R48" s="148"/>
      <c r="S48" s="148"/>
      <c r="T48" s="148"/>
      <c r="U48" s="148"/>
      <c r="V48" s="148"/>
      <c r="W48" s="148"/>
      <c r="X48" s="148"/>
      <c r="Y48" s="148"/>
      <c r="Z48" s="148"/>
    </row>
    <row r="49" spans="1:26" s="86" customFormat="1" ht="13.8" thickBot="1" x14ac:dyDescent="0.3">
      <c r="A49" s="77"/>
      <c r="B49" s="87"/>
      <c r="C49" s="88"/>
      <c r="D49" s="85"/>
      <c r="E49" s="85"/>
      <c r="F49" s="85"/>
      <c r="G49" s="85"/>
    </row>
    <row r="50" spans="1:26" ht="30" customHeight="1" thickBot="1" x14ac:dyDescent="0.3">
      <c r="A50" s="72"/>
      <c r="B50" s="279" t="s">
        <v>159</v>
      </c>
      <c r="C50" s="280"/>
      <c r="D50" s="280"/>
      <c r="E50" s="280"/>
      <c r="F50" s="281"/>
      <c r="G50" s="80"/>
      <c r="H50" s="80"/>
      <c r="I50" s="80"/>
      <c r="J50" s="80"/>
      <c r="K50" s="80"/>
      <c r="L50" s="80"/>
      <c r="M50" s="80"/>
      <c r="N50" s="80"/>
    </row>
    <row r="51" spans="1:26" ht="73.2" customHeight="1" x14ac:dyDescent="0.25">
      <c r="A51" s="72"/>
      <c r="B51" s="214" t="s">
        <v>0</v>
      </c>
      <c r="C51" s="215" t="s">
        <v>55</v>
      </c>
      <c r="D51" s="215" t="s">
        <v>56</v>
      </c>
      <c r="E51" s="216" t="s">
        <v>83</v>
      </c>
      <c r="F51" s="217" t="s">
        <v>137</v>
      </c>
      <c r="G51" s="161"/>
      <c r="H51" s="161"/>
      <c r="I51" s="161"/>
      <c r="J51" s="161"/>
      <c r="K51" s="161"/>
      <c r="L51" s="161"/>
      <c r="M51" s="161"/>
      <c r="N51" s="161"/>
    </row>
    <row r="52" spans="1:26" s="149" customFormat="1" ht="32.4" customHeight="1" x14ac:dyDescent="0.25">
      <c r="A52" s="147"/>
      <c r="B52" s="179">
        <v>4</v>
      </c>
      <c r="C52" s="177" t="s">
        <v>7</v>
      </c>
      <c r="D52" s="175" t="s">
        <v>140</v>
      </c>
      <c r="E52" s="176"/>
      <c r="F52" s="223"/>
      <c r="G52" s="162"/>
      <c r="H52" s="162"/>
      <c r="I52" s="162"/>
      <c r="J52" s="162"/>
      <c r="K52" s="162"/>
      <c r="L52" s="162"/>
      <c r="M52" s="162"/>
      <c r="N52" s="162"/>
      <c r="O52" s="148"/>
      <c r="P52" s="148"/>
      <c r="Q52" s="148"/>
      <c r="R52" s="148"/>
      <c r="S52" s="148"/>
      <c r="T52" s="148"/>
      <c r="U52" s="148"/>
      <c r="V52" s="148"/>
      <c r="W52" s="148"/>
      <c r="X52" s="148"/>
      <c r="Y52" s="148"/>
      <c r="Z52" s="148"/>
    </row>
    <row r="53" spans="1:26" s="168" customFormat="1" ht="62.4" customHeight="1" x14ac:dyDescent="0.25">
      <c r="A53" s="163"/>
      <c r="B53" s="194">
        <v>5</v>
      </c>
      <c r="C53" s="177" t="s">
        <v>7</v>
      </c>
      <c r="D53" s="253" t="s">
        <v>163</v>
      </c>
      <c r="E53" s="176"/>
      <c r="F53" s="223"/>
      <c r="G53" s="166"/>
      <c r="H53" s="166"/>
      <c r="I53" s="166"/>
      <c r="J53" s="166"/>
      <c r="K53" s="166"/>
      <c r="L53" s="166"/>
      <c r="M53" s="166"/>
      <c r="N53" s="166"/>
      <c r="O53" s="167"/>
      <c r="P53" s="167"/>
      <c r="Q53" s="167"/>
      <c r="R53" s="167"/>
      <c r="S53" s="167"/>
      <c r="T53" s="167"/>
      <c r="U53" s="167"/>
      <c r="V53" s="167"/>
      <c r="W53" s="167"/>
      <c r="X53" s="167"/>
      <c r="Y53" s="167"/>
      <c r="Z53" s="167"/>
    </row>
    <row r="54" spans="1:26" s="168" customFormat="1" ht="60" customHeight="1" x14ac:dyDescent="0.25">
      <c r="A54" s="163"/>
      <c r="B54" s="194">
        <f>B53+1</f>
        <v>6</v>
      </c>
      <c r="C54" s="177" t="s">
        <v>7</v>
      </c>
      <c r="D54" s="175" t="s">
        <v>98</v>
      </c>
      <c r="E54" s="176"/>
      <c r="F54" s="223"/>
      <c r="G54" s="166"/>
      <c r="H54" s="166"/>
      <c r="I54" s="166"/>
      <c r="J54" s="166"/>
      <c r="K54" s="166"/>
      <c r="L54" s="166"/>
      <c r="M54" s="166"/>
      <c r="N54" s="166"/>
      <c r="O54" s="167"/>
      <c r="P54" s="167"/>
      <c r="Q54" s="167"/>
      <c r="R54" s="167"/>
      <c r="S54" s="167"/>
      <c r="T54" s="167"/>
      <c r="U54" s="167"/>
      <c r="V54" s="167"/>
      <c r="W54" s="167"/>
      <c r="X54" s="167"/>
      <c r="Y54" s="167"/>
      <c r="Z54" s="167"/>
    </row>
    <row r="55" spans="1:26" s="168" customFormat="1" ht="59.4" customHeight="1" x14ac:dyDescent="0.25">
      <c r="A55" s="163"/>
      <c r="B55" s="194">
        <f>B54+1</f>
        <v>7</v>
      </c>
      <c r="C55" s="177" t="s">
        <v>7</v>
      </c>
      <c r="D55" s="175" t="s">
        <v>95</v>
      </c>
      <c r="E55" s="176"/>
      <c r="F55" s="223"/>
      <c r="G55" s="166"/>
      <c r="H55" s="166"/>
      <c r="I55" s="166"/>
      <c r="J55" s="166"/>
      <c r="K55" s="166"/>
      <c r="L55" s="166"/>
      <c r="M55" s="166"/>
      <c r="N55" s="166"/>
      <c r="O55" s="167"/>
      <c r="P55" s="167"/>
      <c r="Q55" s="167"/>
      <c r="R55" s="167"/>
      <c r="S55" s="167"/>
      <c r="T55" s="167"/>
      <c r="U55" s="167"/>
      <c r="V55" s="167"/>
      <c r="W55" s="167"/>
      <c r="X55" s="167"/>
      <c r="Y55" s="167"/>
      <c r="Z55" s="167"/>
    </row>
    <row r="56" spans="1:26" s="168" customFormat="1" ht="13.8" thickBot="1" x14ac:dyDescent="0.3">
      <c r="A56" s="163"/>
      <c r="B56" s="181"/>
      <c r="C56" s="190" t="s">
        <v>2</v>
      </c>
      <c r="D56" s="182"/>
      <c r="E56" s="183"/>
      <c r="F56" s="224">
        <f>SUM(F52:F55)</f>
        <v>0</v>
      </c>
      <c r="G56" s="166"/>
      <c r="H56" s="166"/>
      <c r="I56" s="166"/>
      <c r="J56" s="166"/>
      <c r="K56" s="166"/>
      <c r="L56" s="166"/>
      <c r="M56" s="166"/>
      <c r="N56" s="166"/>
      <c r="O56" s="167"/>
      <c r="P56" s="167"/>
      <c r="Q56" s="167"/>
      <c r="R56" s="167"/>
      <c r="S56" s="167"/>
      <c r="T56" s="167"/>
      <c r="U56" s="167"/>
      <c r="V56" s="167"/>
      <c r="W56" s="167"/>
      <c r="X56" s="167"/>
      <c r="Y56" s="167"/>
      <c r="Z56" s="167"/>
    </row>
    <row r="57" spans="1:26" s="86" customFormat="1" ht="13.8" thickBot="1" x14ac:dyDescent="0.3"/>
    <row r="58" spans="1:26" s="86" customFormat="1" ht="16.2" thickBot="1" x14ac:dyDescent="0.3">
      <c r="C58" s="294" t="s">
        <v>69</v>
      </c>
      <c r="D58" s="295"/>
      <c r="E58" s="296"/>
      <c r="F58" s="146">
        <f>F20+F44+F48+F56</f>
        <v>0</v>
      </c>
    </row>
    <row r="59" spans="1:26" s="86" customFormat="1" x14ac:dyDescent="0.25"/>
    <row r="60" spans="1:26" s="86" customFormat="1" ht="13.8" thickBot="1" x14ac:dyDescent="0.3"/>
    <row r="61" spans="1:26" s="86" customFormat="1" ht="16.2" customHeight="1" thickBot="1" x14ac:dyDescent="0.3">
      <c r="B61" s="279" t="s">
        <v>61</v>
      </c>
      <c r="C61" s="280"/>
      <c r="D61" s="280"/>
      <c r="E61" s="280"/>
      <c r="F61" s="281"/>
    </row>
    <row r="62" spans="1:26" s="86" customFormat="1" x14ac:dyDescent="0.25">
      <c r="B62" s="178" t="s">
        <v>0</v>
      </c>
      <c r="C62" s="159" t="s">
        <v>55</v>
      </c>
      <c r="D62" s="159" t="s">
        <v>56</v>
      </c>
      <c r="E62" s="158" t="s">
        <v>60</v>
      </c>
      <c r="F62" s="243" t="s">
        <v>24</v>
      </c>
    </row>
    <row r="63" spans="1:26" s="86" customFormat="1" x14ac:dyDescent="0.25">
      <c r="B63" s="179">
        <v>8</v>
      </c>
      <c r="C63" s="177" t="s">
        <v>7</v>
      </c>
      <c r="D63" s="165"/>
      <c r="E63" s="176"/>
      <c r="F63" s="223"/>
    </row>
    <row r="64" spans="1:26" s="86" customFormat="1" x14ac:dyDescent="0.25">
      <c r="B64" s="194">
        <f>B63+1</f>
        <v>9</v>
      </c>
      <c r="C64" s="177" t="s">
        <v>7</v>
      </c>
      <c r="D64" s="165"/>
      <c r="E64" s="176"/>
      <c r="F64" s="223"/>
    </row>
    <row r="65" spans="2:6" s="86" customFormat="1" x14ac:dyDescent="0.25">
      <c r="B65" s="194">
        <f>B64+1</f>
        <v>10</v>
      </c>
      <c r="C65" s="177" t="s">
        <v>7</v>
      </c>
      <c r="D65" s="165"/>
      <c r="E65" s="176"/>
      <c r="F65" s="223"/>
    </row>
    <row r="66" spans="2:6" s="86" customFormat="1" x14ac:dyDescent="0.25">
      <c r="B66" s="194">
        <f>B65+1</f>
        <v>11</v>
      </c>
      <c r="C66" s="177" t="s">
        <v>7</v>
      </c>
      <c r="D66" s="165"/>
      <c r="E66" s="176"/>
      <c r="F66" s="223"/>
    </row>
    <row r="67" spans="2:6" s="86" customFormat="1" x14ac:dyDescent="0.25">
      <c r="B67" s="194">
        <f>B66+1</f>
        <v>12</v>
      </c>
      <c r="C67" s="177" t="s">
        <v>7</v>
      </c>
      <c r="D67" s="165"/>
      <c r="E67" s="176"/>
      <c r="F67" s="223"/>
    </row>
    <row r="68" spans="2:6" s="86" customFormat="1" ht="13.8" thickBot="1" x14ac:dyDescent="0.3">
      <c r="B68" s="195">
        <f>B67+1</f>
        <v>13</v>
      </c>
      <c r="C68" s="191" t="s">
        <v>7</v>
      </c>
      <c r="D68" s="192"/>
      <c r="E68" s="193"/>
      <c r="F68" s="244"/>
    </row>
    <row r="69" spans="2:6" s="86" customFormat="1" x14ac:dyDescent="0.25"/>
    <row r="70" spans="2:6" s="86" customFormat="1" x14ac:dyDescent="0.25"/>
    <row r="71" spans="2:6" s="86" customFormat="1" x14ac:dyDescent="0.25"/>
    <row r="72" spans="2:6" s="86" customFormat="1" x14ac:dyDescent="0.25"/>
    <row r="73" spans="2:6" s="86" customFormat="1" x14ac:dyDescent="0.25"/>
    <row r="74" spans="2:6" s="86" customFormat="1" x14ac:dyDescent="0.25"/>
    <row r="75" spans="2:6" s="86" customFormat="1" x14ac:dyDescent="0.25"/>
    <row r="76" spans="2:6" s="86" customFormat="1" x14ac:dyDescent="0.25"/>
    <row r="77" spans="2:6" s="86" customFormat="1" x14ac:dyDescent="0.25"/>
    <row r="78" spans="2:6" s="86" customFormat="1" x14ac:dyDescent="0.25"/>
    <row r="79" spans="2:6" s="86" customFormat="1" x14ac:dyDescent="0.25"/>
    <row r="80" spans="2:6" s="86" customFormat="1" x14ac:dyDescent="0.25"/>
    <row r="81" s="86" customFormat="1" x14ac:dyDescent="0.25"/>
    <row r="82" s="86" customFormat="1" x14ac:dyDescent="0.25"/>
    <row r="83" s="86" customFormat="1" x14ac:dyDescent="0.25"/>
    <row r="84" s="86" customFormat="1" x14ac:dyDescent="0.25"/>
    <row r="85" s="86" customFormat="1" x14ac:dyDescent="0.25"/>
    <row r="86" s="86" customFormat="1" x14ac:dyDescent="0.25"/>
    <row r="87" s="86" customFormat="1" x14ac:dyDescent="0.25"/>
    <row r="88" s="86" customFormat="1" x14ac:dyDescent="0.25"/>
    <row r="89" s="86" customFormat="1" x14ac:dyDescent="0.25"/>
    <row r="90" s="86" customFormat="1" x14ac:dyDescent="0.25"/>
    <row r="91" s="86" customFormat="1" x14ac:dyDescent="0.25"/>
    <row r="92" s="86" customFormat="1" x14ac:dyDescent="0.25"/>
    <row r="93" s="86" customFormat="1" x14ac:dyDescent="0.25"/>
    <row r="94" s="86" customFormat="1" x14ac:dyDescent="0.25"/>
    <row r="95" s="86" customFormat="1" x14ac:dyDescent="0.25"/>
    <row r="96" s="86" customFormat="1" x14ac:dyDescent="0.25"/>
    <row r="97" s="86" customFormat="1" x14ac:dyDescent="0.25"/>
    <row r="98" s="86" customFormat="1" x14ac:dyDescent="0.25"/>
    <row r="99" s="86" customFormat="1" x14ac:dyDescent="0.25"/>
    <row r="100" s="86" customFormat="1" x14ac:dyDescent="0.25"/>
    <row r="101" s="86" customFormat="1" x14ac:dyDescent="0.25"/>
    <row r="102" s="86" customFormat="1" x14ac:dyDescent="0.25"/>
    <row r="103" s="86" customFormat="1" x14ac:dyDescent="0.25"/>
    <row r="104" s="86" customFormat="1" x14ac:dyDescent="0.25"/>
    <row r="105" s="86" customFormat="1" x14ac:dyDescent="0.25"/>
    <row r="106" s="86" customFormat="1" x14ac:dyDescent="0.25"/>
    <row r="107" s="86" customFormat="1" x14ac:dyDescent="0.25"/>
    <row r="108" s="86" customFormat="1" x14ac:dyDescent="0.25"/>
    <row r="109" s="86" customFormat="1" x14ac:dyDescent="0.25"/>
    <row r="110" s="86" customFormat="1" x14ac:dyDescent="0.25"/>
    <row r="111" s="86" customFormat="1" x14ac:dyDescent="0.25"/>
    <row r="112" s="86" customFormat="1" x14ac:dyDescent="0.25"/>
    <row r="113" s="86" customFormat="1" x14ac:dyDescent="0.25"/>
    <row r="114" s="86" customFormat="1" x14ac:dyDescent="0.25"/>
    <row r="115" s="86" customFormat="1" x14ac:dyDescent="0.25"/>
    <row r="116" s="86" customFormat="1" x14ac:dyDescent="0.25"/>
    <row r="117" s="86" customFormat="1" x14ac:dyDescent="0.25"/>
    <row r="118" s="86" customFormat="1" x14ac:dyDescent="0.25"/>
    <row r="119" s="86" customFormat="1" x14ac:dyDescent="0.25"/>
    <row r="120" s="86" customFormat="1" x14ac:dyDescent="0.25"/>
    <row r="121" s="86" customFormat="1" x14ac:dyDescent="0.25"/>
    <row r="122" s="86" customFormat="1" x14ac:dyDescent="0.25"/>
    <row r="123" s="86" customFormat="1" x14ac:dyDescent="0.25"/>
    <row r="124" s="86" customFormat="1" x14ac:dyDescent="0.25"/>
    <row r="125" s="86" customFormat="1" x14ac:dyDescent="0.25"/>
    <row r="126" s="86" customFormat="1" x14ac:dyDescent="0.25"/>
    <row r="127" s="86" customFormat="1" x14ac:dyDescent="0.25"/>
    <row r="128" s="86" customFormat="1" x14ac:dyDescent="0.25"/>
    <row r="129" s="86" customFormat="1" x14ac:dyDescent="0.25"/>
    <row r="130" s="86" customFormat="1" x14ac:dyDescent="0.25"/>
    <row r="131" s="86" customFormat="1" x14ac:dyDescent="0.25"/>
    <row r="132" s="86" customFormat="1" x14ac:dyDescent="0.25"/>
    <row r="133" s="86" customFormat="1" x14ac:dyDescent="0.25"/>
    <row r="134" s="86" customFormat="1" x14ac:dyDescent="0.25"/>
    <row r="135" s="86" customFormat="1" x14ac:dyDescent="0.25"/>
    <row r="136" s="86" customFormat="1" x14ac:dyDescent="0.25"/>
    <row r="137" s="86" customFormat="1" x14ac:dyDescent="0.25"/>
    <row r="138" s="86" customFormat="1" x14ac:dyDescent="0.25"/>
    <row r="139" s="86" customFormat="1" x14ac:dyDescent="0.25"/>
    <row r="140" s="86" customFormat="1" x14ac:dyDescent="0.25"/>
    <row r="141" s="86" customFormat="1" x14ac:dyDescent="0.25"/>
    <row r="142" s="86" customFormat="1" x14ac:dyDescent="0.25"/>
    <row r="143" s="86" customFormat="1" x14ac:dyDescent="0.25"/>
    <row r="144" s="86" customFormat="1" x14ac:dyDescent="0.25"/>
    <row r="145" s="86" customFormat="1" x14ac:dyDescent="0.25"/>
    <row r="146" s="86" customFormat="1" x14ac:dyDescent="0.25"/>
    <row r="147" s="86" customFormat="1" x14ac:dyDescent="0.25"/>
    <row r="148" s="86" customFormat="1" x14ac:dyDescent="0.25"/>
    <row r="149" s="86" customFormat="1" x14ac:dyDescent="0.25"/>
    <row r="150" s="86" customFormat="1" x14ac:dyDescent="0.25"/>
    <row r="151" s="86" customFormat="1" x14ac:dyDescent="0.25"/>
    <row r="152" s="86" customFormat="1" x14ac:dyDescent="0.25"/>
    <row r="153" s="86" customFormat="1" x14ac:dyDescent="0.25"/>
    <row r="154" s="86" customFormat="1" x14ac:dyDescent="0.25"/>
    <row r="155" s="86" customFormat="1" x14ac:dyDescent="0.25"/>
    <row r="156" s="86" customFormat="1" x14ac:dyDescent="0.25"/>
    <row r="157" s="86" customFormat="1" x14ac:dyDescent="0.25"/>
    <row r="158" s="86" customFormat="1" x14ac:dyDescent="0.25"/>
    <row r="159" s="86" customFormat="1" x14ac:dyDescent="0.25"/>
    <row r="160" s="86" customFormat="1" x14ac:dyDescent="0.25"/>
    <row r="161" s="86" customFormat="1" x14ac:dyDescent="0.25"/>
    <row r="162" s="86" customFormat="1" x14ac:dyDescent="0.25"/>
    <row r="163" s="86" customFormat="1" x14ac:dyDescent="0.25"/>
    <row r="164" s="86" customFormat="1" x14ac:dyDescent="0.25"/>
    <row r="165" s="86" customFormat="1" x14ac:dyDescent="0.25"/>
    <row r="166" s="86" customFormat="1" x14ac:dyDescent="0.25"/>
    <row r="167" s="86" customFormat="1" x14ac:dyDescent="0.25"/>
    <row r="168" s="86" customFormat="1" x14ac:dyDescent="0.25"/>
    <row r="169" s="86" customFormat="1" x14ac:dyDescent="0.25"/>
    <row r="170" s="86" customFormat="1" x14ac:dyDescent="0.25"/>
    <row r="171" s="86" customFormat="1" x14ac:dyDescent="0.25"/>
    <row r="172" s="86" customFormat="1" x14ac:dyDescent="0.25"/>
    <row r="173" s="86" customFormat="1" x14ac:dyDescent="0.25"/>
    <row r="174" s="86" customFormat="1" x14ac:dyDescent="0.25"/>
    <row r="175" s="86" customFormat="1" x14ac:dyDescent="0.25"/>
    <row r="176" s="86" customFormat="1" x14ac:dyDescent="0.25"/>
    <row r="177" s="86" customFormat="1" x14ac:dyDescent="0.25"/>
    <row r="178" s="86" customFormat="1" x14ac:dyDescent="0.25"/>
    <row r="179" s="86" customFormat="1" x14ac:dyDescent="0.25"/>
    <row r="180" s="86" customFormat="1" x14ac:dyDescent="0.25"/>
    <row r="181" s="86" customFormat="1" x14ac:dyDescent="0.25"/>
    <row r="182" s="86" customFormat="1" x14ac:dyDescent="0.25"/>
    <row r="183" s="86" customFormat="1" x14ac:dyDescent="0.25"/>
    <row r="184" s="86" customFormat="1" x14ac:dyDescent="0.25"/>
    <row r="185" s="86" customFormat="1" x14ac:dyDescent="0.25"/>
    <row r="186" s="86" customFormat="1" x14ac:dyDescent="0.25"/>
    <row r="187" s="86" customFormat="1" x14ac:dyDescent="0.25"/>
    <row r="188" s="86" customFormat="1" x14ac:dyDescent="0.25"/>
    <row r="189" s="86" customFormat="1" x14ac:dyDescent="0.25"/>
    <row r="190" s="86" customFormat="1" x14ac:dyDescent="0.25"/>
    <row r="191" s="86" customFormat="1" x14ac:dyDescent="0.25"/>
    <row r="192" s="86" customFormat="1" x14ac:dyDescent="0.25"/>
    <row r="193" s="86" customFormat="1" x14ac:dyDescent="0.25"/>
    <row r="194" s="86" customFormat="1" x14ac:dyDescent="0.25"/>
    <row r="195" s="86" customFormat="1" x14ac:dyDescent="0.25"/>
    <row r="196" s="86" customFormat="1" x14ac:dyDescent="0.25"/>
    <row r="197" s="86" customFormat="1" x14ac:dyDescent="0.25"/>
    <row r="198" s="86" customFormat="1" x14ac:dyDescent="0.25"/>
    <row r="199" s="86" customFormat="1" x14ac:dyDescent="0.25"/>
    <row r="200" s="86" customFormat="1" x14ac:dyDescent="0.25"/>
    <row r="201" s="86" customFormat="1" x14ac:dyDescent="0.25"/>
    <row r="202" s="86" customFormat="1" x14ac:dyDescent="0.25"/>
    <row r="203" s="86" customFormat="1" x14ac:dyDescent="0.25"/>
    <row r="204" s="86" customFormat="1" x14ac:dyDescent="0.25"/>
    <row r="205" s="86" customFormat="1" x14ac:dyDescent="0.25"/>
    <row r="206" s="86" customFormat="1" x14ac:dyDescent="0.25"/>
    <row r="207" s="86" customFormat="1" x14ac:dyDescent="0.25"/>
    <row r="208" s="86" customFormat="1" x14ac:dyDescent="0.25"/>
    <row r="209" s="86" customFormat="1" x14ac:dyDescent="0.25"/>
    <row r="210" s="86" customFormat="1" x14ac:dyDescent="0.25"/>
    <row r="211" s="86" customFormat="1" x14ac:dyDescent="0.25"/>
    <row r="212" s="86" customFormat="1" x14ac:dyDescent="0.25"/>
    <row r="213" s="86" customFormat="1" x14ac:dyDescent="0.25"/>
    <row r="214" s="86" customFormat="1" x14ac:dyDescent="0.25"/>
    <row r="215" s="86" customFormat="1" x14ac:dyDescent="0.25"/>
    <row r="216" s="86" customFormat="1" x14ac:dyDescent="0.25"/>
    <row r="217" s="86" customFormat="1" x14ac:dyDescent="0.25"/>
    <row r="218" s="86" customFormat="1" x14ac:dyDescent="0.25"/>
    <row r="219" s="86" customFormat="1" x14ac:dyDescent="0.25"/>
    <row r="220" s="86" customFormat="1" x14ac:dyDescent="0.25"/>
    <row r="221" s="86" customFormat="1" x14ac:dyDescent="0.25"/>
    <row r="222" s="86" customFormat="1" x14ac:dyDescent="0.25"/>
    <row r="223" s="86" customFormat="1" x14ac:dyDescent="0.25"/>
    <row r="224" s="86" customFormat="1" x14ac:dyDescent="0.25"/>
    <row r="225" s="86" customFormat="1" x14ac:dyDescent="0.25"/>
    <row r="226" s="86" customFormat="1" x14ac:dyDescent="0.25"/>
    <row r="227" s="86" customFormat="1" x14ac:dyDescent="0.25"/>
    <row r="228" s="86" customFormat="1" x14ac:dyDescent="0.25"/>
    <row r="229" s="86" customFormat="1" x14ac:dyDescent="0.25"/>
    <row r="230" s="86" customFormat="1" x14ac:dyDescent="0.25"/>
    <row r="231" s="86" customFormat="1" x14ac:dyDescent="0.25"/>
    <row r="232" s="86" customFormat="1" x14ac:dyDescent="0.25"/>
    <row r="233" s="86" customFormat="1" x14ac:dyDescent="0.25"/>
    <row r="234" s="86" customFormat="1" x14ac:dyDescent="0.25"/>
    <row r="235" s="86" customFormat="1" x14ac:dyDescent="0.25"/>
    <row r="236" s="86" customFormat="1" x14ac:dyDescent="0.25"/>
    <row r="237" s="86" customFormat="1" x14ac:dyDescent="0.25"/>
    <row r="238" s="86" customFormat="1" x14ac:dyDescent="0.25"/>
    <row r="239" s="86" customFormat="1" x14ac:dyDescent="0.25"/>
    <row r="240" s="86" customFormat="1" x14ac:dyDescent="0.25"/>
    <row r="241" s="86" customFormat="1" x14ac:dyDescent="0.25"/>
    <row r="242" s="86" customFormat="1" x14ac:dyDescent="0.25"/>
    <row r="243" s="86" customFormat="1" x14ac:dyDescent="0.25"/>
    <row r="244" s="86" customFormat="1" x14ac:dyDescent="0.25"/>
    <row r="245" s="86" customFormat="1" x14ac:dyDescent="0.25"/>
    <row r="246" s="86" customFormat="1" x14ac:dyDescent="0.25"/>
    <row r="247" s="86" customFormat="1" x14ac:dyDescent="0.25"/>
    <row r="248" s="86" customFormat="1" x14ac:dyDescent="0.25"/>
    <row r="249" s="86" customFormat="1" x14ac:dyDescent="0.25"/>
    <row r="250" s="86" customFormat="1" x14ac:dyDescent="0.25"/>
    <row r="251" s="86" customFormat="1" x14ac:dyDescent="0.25"/>
    <row r="252" s="86" customFormat="1" x14ac:dyDescent="0.25"/>
    <row r="253" s="86" customFormat="1" x14ac:dyDescent="0.25"/>
  </sheetData>
  <mergeCells count="18">
    <mergeCell ref="B42:F42"/>
    <mergeCell ref="B46:F46"/>
    <mergeCell ref="B7:G7"/>
    <mergeCell ref="B61:F61"/>
    <mergeCell ref="C20:D20"/>
    <mergeCell ref="B18:F18"/>
    <mergeCell ref="B5:G5"/>
    <mergeCell ref="B9:G9"/>
    <mergeCell ref="B10:G10"/>
    <mergeCell ref="B12:G12"/>
    <mergeCell ref="B6:G6"/>
    <mergeCell ref="B8:G8"/>
    <mergeCell ref="B15:G15"/>
    <mergeCell ref="B13:G13"/>
    <mergeCell ref="C58:E58"/>
    <mergeCell ref="B50:F50"/>
    <mergeCell ref="B11:G11"/>
    <mergeCell ref="B14:G14"/>
  </mergeCells>
  <phoneticPr fontId="8" type="noConversion"/>
  <pageMargins left="0.74803149606299213" right="0.74803149606299213" top="0.98425196850393704" bottom="0.98425196850393704" header="0.51181102362204722" footer="0.51181102362204722"/>
  <pageSetup paperSize="9" scale="72" orientation="landscape" r:id="rId1"/>
  <headerFooter alignWithMargins="0">
    <oddHeader>&amp;LHinnoittelulomake&amp;CJärjestelmän käyttöoikeus&amp;R&amp;P/&amp;N</oddHeader>
  </headerFooter>
  <rowBreaks count="1" manualBreakCount="1">
    <brk id="49" max="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zoomScale="90" zoomScaleNormal="90" workbookViewId="0">
      <selection activeCell="B5" sqref="B5:F7"/>
    </sheetView>
  </sheetViews>
  <sheetFormatPr defaultColWidth="9.109375" defaultRowHeight="13.2" x14ac:dyDescent="0.25"/>
  <cols>
    <col min="1" max="1" width="5.6640625" style="3" customWidth="1"/>
    <col min="2" max="2" width="4.44140625" style="5" customWidth="1"/>
    <col min="3" max="3" width="55.88671875" style="6" customWidth="1"/>
    <col min="4" max="4" width="21.33203125" style="6" customWidth="1"/>
    <col min="5" max="5" width="23.33203125" style="6" customWidth="1"/>
    <col min="6" max="10" width="16.109375" style="4" customWidth="1"/>
    <col min="11" max="21" width="9.109375" style="4"/>
    <col min="22" max="16384" width="9.109375" style="3"/>
  </cols>
  <sheetData>
    <row r="1" spans="1:6" x14ac:dyDescent="0.25">
      <c r="A1" s="4"/>
      <c r="B1" s="8"/>
      <c r="C1" s="9"/>
      <c r="D1" s="9"/>
      <c r="E1" s="9"/>
    </row>
    <row r="2" spans="1:6" ht="12.75" customHeight="1" x14ac:dyDescent="0.25">
      <c r="A2" s="4"/>
      <c r="B2" s="23" t="s">
        <v>23</v>
      </c>
      <c r="C2" s="10"/>
      <c r="D2" s="9"/>
      <c r="E2" s="9"/>
    </row>
    <row r="3" spans="1:6" ht="13.5" customHeight="1" x14ac:dyDescent="0.25">
      <c r="A3" s="4"/>
      <c r="B3" s="23"/>
      <c r="C3" s="10"/>
      <c r="D3" s="9"/>
      <c r="E3" s="9"/>
    </row>
    <row r="4" spans="1:6" ht="13.5" customHeight="1" x14ac:dyDescent="0.25">
      <c r="A4" s="4"/>
      <c r="B4" s="304" t="s">
        <v>3</v>
      </c>
      <c r="C4" s="305"/>
      <c r="D4" s="305"/>
      <c r="E4" s="305"/>
      <c r="F4" s="306"/>
    </row>
    <row r="5" spans="1:6" ht="70.95" customHeight="1" x14ac:dyDescent="0.25">
      <c r="A5" s="4"/>
      <c r="B5" s="312" t="s">
        <v>145</v>
      </c>
      <c r="C5" s="264"/>
      <c r="D5" s="264"/>
      <c r="E5" s="264"/>
      <c r="F5" s="313"/>
    </row>
    <row r="6" spans="1:6" ht="73.2" customHeight="1" x14ac:dyDescent="0.25">
      <c r="A6" s="4"/>
      <c r="B6" s="312"/>
      <c r="C6" s="264"/>
      <c r="D6" s="264"/>
      <c r="E6" s="264"/>
      <c r="F6" s="313"/>
    </row>
    <row r="7" spans="1:6" ht="16.95" customHeight="1" x14ac:dyDescent="0.25">
      <c r="A7" s="4"/>
      <c r="B7" s="314"/>
      <c r="C7" s="315"/>
      <c r="D7" s="315"/>
      <c r="E7" s="315"/>
      <c r="F7" s="316"/>
    </row>
    <row r="8" spans="1:6" ht="21" customHeight="1" x14ac:dyDescent="0.25">
      <c r="A8" s="4"/>
      <c r="B8" s="62"/>
      <c r="C8" s="62"/>
      <c r="D8" s="62"/>
      <c r="E8" s="62"/>
    </row>
    <row r="9" spans="1:6" ht="21" customHeight="1" x14ac:dyDescent="0.25">
      <c r="A9" s="4"/>
      <c r="B9" s="307" t="s">
        <v>47</v>
      </c>
      <c r="C9" s="307"/>
      <c r="D9" s="307"/>
      <c r="E9" s="307"/>
    </row>
    <row r="10" spans="1:6" x14ac:dyDescent="0.25">
      <c r="A10" s="4"/>
      <c r="B10" s="67" t="s">
        <v>54</v>
      </c>
      <c r="C10" s="68"/>
      <c r="D10" s="301" t="s">
        <v>24</v>
      </c>
      <c r="E10" s="301"/>
    </row>
    <row r="11" spans="1:6" x14ac:dyDescent="0.25">
      <c r="A11" s="4"/>
      <c r="B11" s="22" t="s">
        <v>0</v>
      </c>
      <c r="C11" s="50" t="s">
        <v>1</v>
      </c>
      <c r="D11" s="308" t="s">
        <v>46</v>
      </c>
      <c r="E11" s="309"/>
    </row>
    <row r="12" spans="1:6" x14ac:dyDescent="0.25">
      <c r="A12" s="4"/>
      <c r="B12" s="21">
        <v>1</v>
      </c>
      <c r="C12" s="57" t="s">
        <v>53</v>
      </c>
      <c r="D12" s="310">
        <v>0</v>
      </c>
      <c r="E12" s="311"/>
    </row>
    <row r="13" spans="1:6" x14ac:dyDescent="0.25">
      <c r="A13" s="4"/>
      <c r="B13" s="110"/>
      <c r="C13" s="58" t="s">
        <v>2</v>
      </c>
      <c r="D13" s="299">
        <f>D12</f>
        <v>0</v>
      </c>
      <c r="E13" s="300"/>
    </row>
    <row r="14" spans="1:6" s="107" customFormat="1" x14ac:dyDescent="0.25">
      <c r="B14" s="43"/>
      <c r="C14" s="108"/>
      <c r="D14" s="109"/>
      <c r="E14" s="109"/>
    </row>
    <row r="15" spans="1:6" ht="21" customHeight="1" x14ac:dyDescent="0.25">
      <c r="A15" s="4"/>
      <c r="B15" s="307" t="s">
        <v>66</v>
      </c>
      <c r="C15" s="307"/>
      <c r="D15" s="307"/>
      <c r="E15" s="307"/>
    </row>
    <row r="16" spans="1:6" x14ac:dyDescent="0.25">
      <c r="A16" s="4"/>
      <c r="B16" s="67" t="s">
        <v>54</v>
      </c>
      <c r="C16" s="68"/>
      <c r="D16" s="301" t="s">
        <v>24</v>
      </c>
      <c r="E16" s="301"/>
    </row>
    <row r="17" spans="1:5" x14ac:dyDescent="0.25">
      <c r="A17" s="4"/>
      <c r="B17" s="22" t="s">
        <v>0</v>
      </c>
      <c r="C17" s="50" t="s">
        <v>1</v>
      </c>
      <c r="D17" s="297" t="s">
        <v>46</v>
      </c>
      <c r="E17" s="298"/>
    </row>
    <row r="18" spans="1:5" x14ac:dyDescent="0.25">
      <c r="A18" s="4"/>
      <c r="B18" s="21">
        <v>2</v>
      </c>
      <c r="C18" s="150" t="s">
        <v>33</v>
      </c>
      <c r="D18" s="151"/>
      <c r="E18" s="152">
        <v>0</v>
      </c>
    </row>
    <row r="19" spans="1:5" x14ac:dyDescent="0.25">
      <c r="A19" s="4"/>
      <c r="B19" s="21"/>
      <c r="C19" s="58" t="s">
        <v>2</v>
      </c>
      <c r="D19" s="299">
        <f>SUM(D18:E18)</f>
        <v>0</v>
      </c>
      <c r="E19" s="300"/>
    </row>
    <row r="20" spans="1:5" x14ac:dyDescent="0.25">
      <c r="A20" s="4"/>
      <c r="B20" s="110"/>
      <c r="C20" s="65"/>
      <c r="D20" s="209"/>
      <c r="E20" s="209"/>
    </row>
    <row r="21" spans="1:5" ht="21" customHeight="1" x14ac:dyDescent="0.25">
      <c r="A21" s="4"/>
      <c r="B21" s="307" t="s">
        <v>68</v>
      </c>
      <c r="C21" s="307"/>
      <c r="D21" s="307"/>
      <c r="E21" s="307"/>
    </row>
    <row r="22" spans="1:5" x14ac:dyDescent="0.25">
      <c r="A22" s="4"/>
      <c r="B22" s="67" t="s">
        <v>54</v>
      </c>
      <c r="C22" s="68"/>
      <c r="D22" s="301" t="s">
        <v>24</v>
      </c>
      <c r="E22" s="301"/>
    </row>
    <row r="23" spans="1:5" x14ac:dyDescent="0.25">
      <c r="A23" s="4"/>
      <c r="B23" s="22" t="s">
        <v>0</v>
      </c>
      <c r="C23" s="50" t="s">
        <v>1</v>
      </c>
      <c r="D23" s="297" t="s">
        <v>46</v>
      </c>
      <c r="E23" s="298"/>
    </row>
    <row r="24" spans="1:5" x14ac:dyDescent="0.25">
      <c r="A24" s="4"/>
      <c r="B24" s="21">
        <v>3</v>
      </c>
      <c r="C24" s="57" t="s">
        <v>67</v>
      </c>
      <c r="D24" s="151"/>
      <c r="E24" s="152">
        <v>0</v>
      </c>
    </row>
    <row r="25" spans="1:5" x14ac:dyDescent="0.25">
      <c r="A25" s="4"/>
      <c r="B25" s="21"/>
      <c r="C25" s="58" t="s">
        <v>2</v>
      </c>
      <c r="D25" s="299">
        <f>SUM(D24:E24)</f>
        <v>0</v>
      </c>
      <c r="E25" s="300"/>
    </row>
    <row r="26" spans="1:5" x14ac:dyDescent="0.25">
      <c r="A26" s="4"/>
      <c r="B26" s="43"/>
      <c r="C26" s="65"/>
      <c r="D26" s="66"/>
      <c r="E26" s="44"/>
    </row>
    <row r="27" spans="1:5" ht="13.8" thickBot="1" x14ac:dyDescent="0.3">
      <c r="A27" s="4"/>
      <c r="B27" s="43"/>
      <c r="C27" s="65"/>
      <c r="D27" s="66"/>
      <c r="E27" s="44"/>
    </row>
    <row r="28" spans="1:5" s="4" customFormat="1" ht="16.2" thickBot="1" x14ac:dyDescent="0.3">
      <c r="B28" s="8"/>
      <c r="C28" s="145" t="s">
        <v>57</v>
      </c>
      <c r="D28" s="302">
        <f>D13+D19+D25</f>
        <v>0</v>
      </c>
      <c r="E28" s="303"/>
    </row>
    <row r="29" spans="1:5" s="4" customFormat="1" x14ac:dyDescent="0.25">
      <c r="B29" s="8"/>
      <c r="C29" s="9"/>
      <c r="D29" s="9"/>
      <c r="E29" s="9"/>
    </row>
    <row r="30" spans="1:5" s="4" customFormat="1" x14ac:dyDescent="0.25">
      <c r="B30" s="8"/>
      <c r="C30" s="9"/>
      <c r="D30" s="9"/>
      <c r="E30" s="9"/>
    </row>
    <row r="31" spans="1:5" s="4" customFormat="1" x14ac:dyDescent="0.25">
      <c r="B31" s="8"/>
      <c r="C31" s="9"/>
      <c r="D31" s="9"/>
      <c r="E31" s="9"/>
    </row>
    <row r="32" spans="1:5" s="4" customFormat="1" x14ac:dyDescent="0.25">
      <c r="B32" s="8"/>
      <c r="C32" s="9"/>
      <c r="D32" s="9"/>
      <c r="E32" s="9"/>
    </row>
    <row r="33" spans="2:5" s="4" customFormat="1" x14ac:dyDescent="0.25">
      <c r="B33" s="8"/>
      <c r="C33" s="9"/>
      <c r="D33" s="9"/>
      <c r="E33" s="9"/>
    </row>
    <row r="34" spans="2:5" s="4" customFormat="1" x14ac:dyDescent="0.25">
      <c r="B34" s="8"/>
      <c r="C34" s="9"/>
      <c r="D34" s="9"/>
      <c r="E34" s="9"/>
    </row>
    <row r="35" spans="2:5" s="4" customFormat="1" x14ac:dyDescent="0.25">
      <c r="B35" s="8"/>
      <c r="C35" s="9"/>
      <c r="D35" s="9"/>
      <c r="E35" s="9"/>
    </row>
    <row r="36" spans="2:5" s="4" customFormat="1" x14ac:dyDescent="0.25">
      <c r="B36" s="8"/>
      <c r="C36" s="9"/>
      <c r="D36" s="9"/>
      <c r="E36" s="9"/>
    </row>
    <row r="37" spans="2:5" s="4" customFormat="1" x14ac:dyDescent="0.25">
      <c r="B37" s="8"/>
      <c r="C37" s="9"/>
      <c r="D37" s="9"/>
      <c r="E37" s="9"/>
    </row>
    <row r="38" spans="2:5" s="4" customFormat="1" x14ac:dyDescent="0.25">
      <c r="B38" s="8"/>
      <c r="C38" s="9"/>
      <c r="D38" s="9"/>
      <c r="E38" s="9"/>
    </row>
    <row r="39" spans="2:5" s="4" customFormat="1" x14ac:dyDescent="0.25">
      <c r="B39" s="8"/>
      <c r="C39" s="9"/>
      <c r="D39" s="9"/>
      <c r="E39" s="9"/>
    </row>
    <row r="40" spans="2:5" s="4" customFormat="1" x14ac:dyDescent="0.25">
      <c r="B40" s="8"/>
      <c r="C40" s="9"/>
      <c r="D40" s="9"/>
      <c r="E40" s="9"/>
    </row>
    <row r="41" spans="2:5" s="4" customFormat="1" x14ac:dyDescent="0.25">
      <c r="B41" s="8"/>
      <c r="C41" s="9"/>
      <c r="D41" s="9"/>
      <c r="E41" s="9"/>
    </row>
    <row r="42" spans="2:5" s="4" customFormat="1" x14ac:dyDescent="0.25">
      <c r="B42" s="8"/>
      <c r="C42" s="9"/>
      <c r="D42" s="9"/>
      <c r="E42" s="9"/>
    </row>
    <row r="43" spans="2:5" s="4" customFormat="1" x14ac:dyDescent="0.25">
      <c r="B43" s="8"/>
      <c r="C43" s="9"/>
      <c r="D43" s="9"/>
      <c r="E43" s="9"/>
    </row>
    <row r="44" spans="2:5" s="4" customFormat="1" x14ac:dyDescent="0.25">
      <c r="B44" s="8"/>
      <c r="C44" s="9"/>
      <c r="D44" s="9"/>
      <c r="E44" s="9"/>
    </row>
    <row r="45" spans="2:5" s="4" customFormat="1" x14ac:dyDescent="0.25">
      <c r="B45" s="8"/>
      <c r="C45" s="9"/>
      <c r="D45" s="9"/>
      <c r="E45" s="9"/>
    </row>
    <row r="46" spans="2:5" s="4" customFormat="1" x14ac:dyDescent="0.25">
      <c r="B46" s="8"/>
      <c r="C46" s="9"/>
      <c r="D46" s="9"/>
      <c r="E46" s="9"/>
    </row>
    <row r="47" spans="2:5" s="4" customFormat="1" x14ac:dyDescent="0.25">
      <c r="B47" s="8"/>
      <c r="C47" s="9"/>
      <c r="D47" s="9"/>
      <c r="E47" s="9"/>
    </row>
    <row r="48" spans="2:5" s="4" customFormat="1" x14ac:dyDescent="0.25">
      <c r="B48" s="8"/>
      <c r="C48" s="9"/>
      <c r="D48" s="9"/>
      <c r="E48" s="9"/>
    </row>
    <row r="49" spans="2:5" s="4" customFormat="1" x14ac:dyDescent="0.25">
      <c r="B49" s="8"/>
      <c r="C49" s="9"/>
      <c r="D49" s="9"/>
      <c r="E49" s="9"/>
    </row>
    <row r="50" spans="2:5" s="4" customFormat="1" x14ac:dyDescent="0.25">
      <c r="B50" s="8"/>
      <c r="C50" s="9"/>
      <c r="D50" s="9"/>
      <c r="E50" s="9"/>
    </row>
    <row r="51" spans="2:5" s="4" customFormat="1" x14ac:dyDescent="0.25">
      <c r="B51" s="8"/>
      <c r="C51" s="9"/>
      <c r="D51" s="9"/>
      <c r="E51" s="9"/>
    </row>
    <row r="52" spans="2:5" s="4" customFormat="1" x14ac:dyDescent="0.25">
      <c r="B52" s="8"/>
      <c r="C52" s="9"/>
      <c r="D52" s="9"/>
      <c r="E52" s="9"/>
    </row>
    <row r="53" spans="2:5" s="4" customFormat="1" x14ac:dyDescent="0.25">
      <c r="B53" s="8"/>
      <c r="C53" s="9"/>
      <c r="D53" s="9"/>
      <c r="E53" s="9"/>
    </row>
    <row r="54" spans="2:5" s="4" customFormat="1" x14ac:dyDescent="0.25">
      <c r="B54" s="8"/>
      <c r="C54" s="9"/>
      <c r="D54" s="9"/>
      <c r="E54" s="9"/>
    </row>
    <row r="55" spans="2:5" s="4" customFormat="1" x14ac:dyDescent="0.25">
      <c r="B55" s="8"/>
      <c r="C55" s="9"/>
      <c r="D55" s="9"/>
      <c r="E55" s="9"/>
    </row>
    <row r="56" spans="2:5" s="4" customFormat="1" x14ac:dyDescent="0.25">
      <c r="B56" s="8"/>
      <c r="C56" s="9"/>
      <c r="D56" s="9"/>
      <c r="E56" s="9"/>
    </row>
    <row r="57" spans="2:5" s="4" customFormat="1" x14ac:dyDescent="0.25">
      <c r="B57" s="8"/>
      <c r="C57" s="9"/>
      <c r="D57" s="9"/>
      <c r="E57" s="9"/>
    </row>
    <row r="58" spans="2:5" s="4" customFormat="1" x14ac:dyDescent="0.25">
      <c r="B58" s="8"/>
      <c r="C58" s="9"/>
      <c r="D58" s="9"/>
      <c r="E58" s="9"/>
    </row>
    <row r="59" spans="2:5" s="4" customFormat="1" x14ac:dyDescent="0.25">
      <c r="B59" s="8"/>
      <c r="C59" s="9"/>
      <c r="D59" s="9"/>
      <c r="E59" s="9"/>
    </row>
    <row r="60" spans="2:5" s="4" customFormat="1" x14ac:dyDescent="0.25">
      <c r="B60" s="8"/>
      <c r="C60" s="9"/>
      <c r="D60" s="9"/>
      <c r="E60" s="9"/>
    </row>
    <row r="61" spans="2:5" s="4" customFormat="1" x14ac:dyDescent="0.25">
      <c r="B61" s="8"/>
      <c r="C61" s="9"/>
      <c r="D61" s="9"/>
      <c r="E61" s="9"/>
    </row>
    <row r="62" spans="2:5" s="4" customFormat="1" x14ac:dyDescent="0.25">
      <c r="B62" s="8"/>
      <c r="C62" s="9"/>
      <c r="D62" s="9"/>
      <c r="E62" s="9"/>
    </row>
    <row r="63" spans="2:5" s="4" customFormat="1" x14ac:dyDescent="0.25">
      <c r="B63" s="8"/>
      <c r="C63" s="9"/>
      <c r="D63" s="9"/>
      <c r="E63" s="9"/>
    </row>
    <row r="64" spans="2:5" s="4" customFormat="1" x14ac:dyDescent="0.25">
      <c r="B64" s="8"/>
      <c r="C64" s="9"/>
      <c r="D64" s="9"/>
      <c r="E64" s="9"/>
    </row>
    <row r="65" spans="2:5" s="4" customFormat="1" x14ac:dyDescent="0.25">
      <c r="B65" s="8"/>
      <c r="C65" s="9"/>
      <c r="D65" s="9"/>
      <c r="E65" s="9"/>
    </row>
    <row r="66" spans="2:5" s="4" customFormat="1" x14ac:dyDescent="0.25">
      <c r="B66" s="8"/>
      <c r="C66" s="9"/>
      <c r="D66" s="9"/>
      <c r="E66" s="9"/>
    </row>
    <row r="67" spans="2:5" s="4" customFormat="1" x14ac:dyDescent="0.25">
      <c r="B67" s="8"/>
      <c r="C67" s="9"/>
      <c r="D67" s="9"/>
      <c r="E67" s="9"/>
    </row>
    <row r="68" spans="2:5" s="4" customFormat="1" x14ac:dyDescent="0.25">
      <c r="B68" s="8"/>
      <c r="C68" s="9"/>
      <c r="D68" s="9"/>
      <c r="E68" s="9"/>
    </row>
    <row r="69" spans="2:5" s="4" customFormat="1" x14ac:dyDescent="0.25">
      <c r="B69" s="8"/>
      <c r="C69" s="9"/>
      <c r="D69" s="9"/>
      <c r="E69" s="9"/>
    </row>
    <row r="70" spans="2:5" s="4" customFormat="1" x14ac:dyDescent="0.25">
      <c r="B70" s="8"/>
      <c r="C70" s="9"/>
      <c r="D70" s="9"/>
      <c r="E70" s="9"/>
    </row>
    <row r="71" spans="2:5" s="4" customFormat="1" x14ac:dyDescent="0.25">
      <c r="B71" s="8"/>
      <c r="C71" s="9"/>
      <c r="D71" s="9"/>
      <c r="E71" s="9"/>
    </row>
    <row r="72" spans="2:5" s="4" customFormat="1" x14ac:dyDescent="0.25">
      <c r="B72" s="8"/>
      <c r="C72" s="9"/>
      <c r="D72" s="9"/>
      <c r="E72" s="9"/>
    </row>
    <row r="73" spans="2:5" s="4" customFormat="1" x14ac:dyDescent="0.25">
      <c r="B73" s="8"/>
      <c r="C73" s="9"/>
      <c r="D73" s="9"/>
      <c r="E73" s="9"/>
    </row>
    <row r="74" spans="2:5" s="4" customFormat="1" x14ac:dyDescent="0.25">
      <c r="B74" s="8"/>
      <c r="C74" s="9"/>
      <c r="D74" s="9"/>
      <c r="E74" s="9"/>
    </row>
    <row r="75" spans="2:5" s="4" customFormat="1" x14ac:dyDescent="0.25">
      <c r="B75" s="8"/>
      <c r="C75" s="9"/>
      <c r="D75" s="9"/>
      <c r="E75" s="9"/>
    </row>
    <row r="76" spans="2:5" s="4" customFormat="1" x14ac:dyDescent="0.25">
      <c r="B76" s="8"/>
      <c r="C76" s="9"/>
      <c r="D76" s="9"/>
      <c r="E76" s="9"/>
    </row>
    <row r="77" spans="2:5" s="4" customFormat="1" x14ac:dyDescent="0.25">
      <c r="B77" s="8"/>
      <c r="C77" s="9"/>
      <c r="D77" s="9"/>
      <c r="E77" s="9"/>
    </row>
    <row r="78" spans="2:5" s="4" customFormat="1" x14ac:dyDescent="0.25">
      <c r="B78" s="8"/>
      <c r="C78" s="9"/>
      <c r="D78" s="9"/>
      <c r="E78" s="9"/>
    </row>
    <row r="79" spans="2:5" s="4" customFormat="1" x14ac:dyDescent="0.25">
      <c r="B79" s="8"/>
      <c r="C79" s="9"/>
      <c r="D79" s="9"/>
      <c r="E79" s="9"/>
    </row>
    <row r="80" spans="2:5" s="4" customFormat="1" x14ac:dyDescent="0.25">
      <c r="B80" s="8"/>
      <c r="C80" s="9"/>
      <c r="D80" s="9"/>
      <c r="E80" s="9"/>
    </row>
    <row r="81" spans="2:5" s="4" customFormat="1" x14ac:dyDescent="0.25">
      <c r="B81" s="8"/>
      <c r="C81" s="9"/>
      <c r="D81" s="9"/>
      <c r="E81" s="9"/>
    </row>
    <row r="82" spans="2:5" s="4" customFormat="1" x14ac:dyDescent="0.25">
      <c r="B82" s="8"/>
      <c r="C82" s="9"/>
      <c r="D82" s="9"/>
      <c r="E82" s="9"/>
    </row>
    <row r="83" spans="2:5" s="4" customFormat="1" x14ac:dyDescent="0.25">
      <c r="B83" s="8"/>
      <c r="C83" s="9"/>
      <c r="D83" s="9"/>
      <c r="E83" s="9"/>
    </row>
    <row r="84" spans="2:5" s="4" customFormat="1" x14ac:dyDescent="0.25">
      <c r="B84" s="8"/>
      <c r="C84" s="9"/>
      <c r="D84" s="9"/>
      <c r="E84" s="9"/>
    </row>
    <row r="85" spans="2:5" s="4" customFormat="1" x14ac:dyDescent="0.25">
      <c r="B85" s="8"/>
      <c r="C85" s="9"/>
      <c r="D85" s="9"/>
      <c r="E85" s="9"/>
    </row>
    <row r="86" spans="2:5" s="4" customFormat="1" x14ac:dyDescent="0.25">
      <c r="B86" s="8"/>
      <c r="C86" s="9"/>
      <c r="D86" s="9"/>
      <c r="E86" s="9"/>
    </row>
    <row r="87" spans="2:5" s="4" customFormat="1" x14ac:dyDescent="0.25">
      <c r="B87" s="8"/>
      <c r="C87" s="9"/>
      <c r="D87" s="9"/>
      <c r="E87" s="9"/>
    </row>
    <row r="88" spans="2:5" s="4" customFormat="1" x14ac:dyDescent="0.25">
      <c r="B88" s="8"/>
      <c r="C88" s="9"/>
      <c r="D88" s="9"/>
      <c r="E88" s="9"/>
    </row>
    <row r="89" spans="2:5" s="4" customFormat="1" x14ac:dyDescent="0.25">
      <c r="B89" s="8"/>
      <c r="C89" s="9"/>
      <c r="D89" s="9"/>
      <c r="E89" s="9"/>
    </row>
    <row r="90" spans="2:5" s="4" customFormat="1" x14ac:dyDescent="0.25">
      <c r="B90" s="8"/>
      <c r="C90" s="9"/>
      <c r="D90" s="9"/>
      <c r="E90" s="9"/>
    </row>
    <row r="91" spans="2:5" s="4" customFormat="1" x14ac:dyDescent="0.25">
      <c r="B91" s="8"/>
      <c r="C91" s="9"/>
      <c r="D91" s="9"/>
      <c r="E91" s="9"/>
    </row>
    <row r="92" spans="2:5" s="4" customFormat="1" x14ac:dyDescent="0.25">
      <c r="B92" s="8"/>
      <c r="C92" s="9"/>
      <c r="D92" s="9"/>
      <c r="E92" s="9"/>
    </row>
    <row r="93" spans="2:5" s="4" customFormat="1" x14ac:dyDescent="0.25">
      <c r="B93" s="8"/>
      <c r="C93" s="9"/>
      <c r="D93" s="9"/>
      <c r="E93" s="9"/>
    </row>
    <row r="94" spans="2:5" s="4" customFormat="1" x14ac:dyDescent="0.25">
      <c r="B94" s="8"/>
      <c r="C94" s="9"/>
      <c r="D94" s="9"/>
      <c r="E94" s="9"/>
    </row>
    <row r="95" spans="2:5" s="4" customFormat="1" x14ac:dyDescent="0.25">
      <c r="B95" s="8"/>
      <c r="C95" s="9"/>
      <c r="D95" s="9"/>
      <c r="E95" s="9"/>
    </row>
    <row r="96" spans="2:5" s="4" customFormat="1" x14ac:dyDescent="0.25">
      <c r="B96" s="8"/>
      <c r="C96" s="9"/>
      <c r="D96" s="9"/>
      <c r="E96" s="9"/>
    </row>
    <row r="97" spans="2:5" s="4" customFormat="1" x14ac:dyDescent="0.25">
      <c r="B97" s="8"/>
      <c r="C97" s="9"/>
      <c r="D97" s="9"/>
      <c r="E97" s="9"/>
    </row>
  </sheetData>
  <mergeCells count="16">
    <mergeCell ref="D28:E28"/>
    <mergeCell ref="B4:F4"/>
    <mergeCell ref="B15:E15"/>
    <mergeCell ref="B21:E21"/>
    <mergeCell ref="D22:E22"/>
    <mergeCell ref="D10:E10"/>
    <mergeCell ref="B9:E9"/>
    <mergeCell ref="D11:E11"/>
    <mergeCell ref="D12:E12"/>
    <mergeCell ref="D13:E13"/>
    <mergeCell ref="B5:F7"/>
    <mergeCell ref="D23:E23"/>
    <mergeCell ref="D25:E25"/>
    <mergeCell ref="D19:E19"/>
    <mergeCell ref="D17:E17"/>
    <mergeCell ref="D16:E16"/>
  </mergeCells>
  <phoneticPr fontId="5" type="noConversion"/>
  <pageMargins left="0.74803149606299213" right="0.74803149606299213" top="0.98425196850393704" bottom="0.98425196850393704" header="0.51181102362204722" footer="0.51181102362204722"/>
  <pageSetup paperSize="9" scale="80" orientation="landscape" r:id="rId1"/>
  <headerFooter alignWithMargins="0">
    <oddHeader>&amp;LHinnoittelulomake&amp;CToteutus ja käyttöönotto&amp;R&amp;P/&amp;N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27"/>
  <sheetViews>
    <sheetView topLeftCell="A4" zoomScale="90" zoomScaleNormal="90" zoomScalePageLayoutView="60" workbookViewId="0">
      <selection activeCell="E31" sqref="E31"/>
    </sheetView>
  </sheetViews>
  <sheetFormatPr defaultColWidth="9.109375" defaultRowHeight="13.2" x14ac:dyDescent="0.25"/>
  <cols>
    <col min="1" max="1" width="5.6640625" style="18" customWidth="1"/>
    <col min="2" max="2" width="5.44140625" style="19" customWidth="1"/>
    <col min="3" max="3" width="37.33203125" style="19" customWidth="1"/>
    <col min="4" max="4" width="32.88671875" style="19" customWidth="1"/>
    <col min="5" max="5" width="31.33203125" style="19" customWidth="1"/>
    <col min="6" max="6" width="15.6640625" style="18" customWidth="1"/>
    <col min="7" max="7" width="15.5546875" style="14" customWidth="1"/>
    <col min="8" max="8" width="15.33203125" style="14" customWidth="1"/>
    <col min="9" max="10" width="15.5546875" style="14" customWidth="1"/>
    <col min="11" max="13" width="15.6640625" style="14" customWidth="1"/>
    <col min="14" max="14" width="15.109375" style="14" customWidth="1"/>
    <col min="15" max="15" width="15.6640625" style="60" customWidth="1"/>
    <col min="16" max="16" width="1.109375" style="60" customWidth="1"/>
    <col min="17" max="17" width="31.33203125" style="60" customWidth="1"/>
    <col min="18" max="19" width="13.6640625" style="60" customWidth="1"/>
    <col min="20" max="20" width="20.33203125" style="60" customWidth="1"/>
    <col min="21" max="23" width="9.109375" style="60"/>
    <col min="24" max="24" width="9.109375" style="19"/>
    <col min="25" max="25" width="13.33203125" style="19" bestFit="1" customWidth="1"/>
    <col min="26" max="16384" width="9.109375" style="19"/>
  </cols>
  <sheetData>
    <row r="1" spans="1:53" s="14" customFormat="1" x14ac:dyDescent="0.25">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row>
    <row r="2" spans="1:53" ht="13.5" customHeight="1" x14ac:dyDescent="0.25">
      <c r="A2" s="14"/>
      <c r="B2" s="46" t="s">
        <v>14</v>
      </c>
      <c r="C2" s="46"/>
      <c r="D2" s="14"/>
      <c r="E2" s="61"/>
      <c r="F2" s="14"/>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row>
    <row r="3" spans="1:53" x14ac:dyDescent="0.25">
      <c r="A3" s="16"/>
      <c r="B3" s="12"/>
      <c r="C3" s="12"/>
      <c r="D3" s="2"/>
      <c r="E3" s="2"/>
      <c r="F3" s="14"/>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row>
    <row r="4" spans="1:53" s="20" customFormat="1" ht="13.5" customHeight="1" x14ac:dyDescent="0.25">
      <c r="A4" s="16"/>
      <c r="B4" s="124" t="s">
        <v>3</v>
      </c>
      <c r="C4" s="137"/>
      <c r="D4" s="130"/>
      <c r="E4" s="130"/>
      <c r="F4" s="16"/>
      <c r="G4" s="16"/>
      <c r="H4" s="16"/>
      <c r="I4" s="16"/>
      <c r="J4" s="16"/>
      <c r="K4" s="16"/>
      <c r="L4" s="16"/>
      <c r="M4" s="16"/>
      <c r="N4" s="16"/>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row>
    <row r="5" spans="1:53" s="20" customFormat="1" ht="45.6" customHeight="1" x14ac:dyDescent="0.25">
      <c r="A5" s="16"/>
      <c r="B5" s="323" t="s">
        <v>96</v>
      </c>
      <c r="C5" s="285"/>
      <c r="D5" s="285"/>
      <c r="E5" s="286"/>
      <c r="F5" s="16"/>
      <c r="G5" s="16"/>
      <c r="H5" s="16"/>
      <c r="I5" s="16"/>
      <c r="J5" s="16"/>
      <c r="K5" s="16"/>
      <c r="L5" s="16"/>
      <c r="M5" s="16"/>
      <c r="N5" s="16"/>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row>
    <row r="6" spans="1:53" s="20" customFormat="1" ht="61.95" customHeight="1" x14ac:dyDescent="0.25">
      <c r="A6" s="16"/>
      <c r="B6" s="312" t="s">
        <v>129</v>
      </c>
      <c r="C6" s="264"/>
      <c r="D6" s="264"/>
      <c r="E6" s="313"/>
      <c r="F6" s="16"/>
      <c r="G6" s="16"/>
      <c r="H6" s="16"/>
      <c r="I6" s="16"/>
      <c r="J6" s="16"/>
      <c r="K6" s="16"/>
      <c r="L6" s="16"/>
      <c r="M6" s="16"/>
      <c r="N6" s="16"/>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row>
    <row r="7" spans="1:53" s="20" customFormat="1" ht="33" customHeight="1" x14ac:dyDescent="0.25">
      <c r="A7" s="16"/>
      <c r="B7" s="268" t="s">
        <v>146</v>
      </c>
      <c r="C7" s="290"/>
      <c r="D7" s="290"/>
      <c r="E7" s="269"/>
      <c r="F7" s="16"/>
      <c r="G7" s="16"/>
      <c r="H7" s="16"/>
      <c r="I7" s="16"/>
      <c r="J7" s="16"/>
      <c r="K7" s="16"/>
      <c r="L7" s="16"/>
      <c r="M7" s="16"/>
      <c r="N7" s="16"/>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row>
    <row r="8" spans="1:53" s="20" customFormat="1" ht="33" customHeight="1" x14ac:dyDescent="0.25">
      <c r="A8" s="16"/>
      <c r="B8" s="268" t="s">
        <v>109</v>
      </c>
      <c r="C8" s="290"/>
      <c r="D8" s="290"/>
      <c r="E8" s="269"/>
      <c r="F8" s="16"/>
      <c r="G8" s="16"/>
      <c r="H8" s="16"/>
      <c r="I8" s="16"/>
      <c r="J8" s="16"/>
      <c r="K8" s="16"/>
      <c r="L8" s="16"/>
      <c r="M8" s="16"/>
      <c r="N8" s="16"/>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row>
    <row r="9" spans="1:53" s="20" customFormat="1" ht="33.6" customHeight="1" x14ac:dyDescent="0.25">
      <c r="A9" s="16"/>
      <c r="B9" s="268" t="s">
        <v>107</v>
      </c>
      <c r="C9" s="290"/>
      <c r="D9" s="290"/>
      <c r="E9" s="269"/>
      <c r="F9" s="16"/>
      <c r="G9" s="16"/>
      <c r="H9" s="16"/>
      <c r="I9" s="16"/>
      <c r="J9" s="16"/>
      <c r="K9" s="16"/>
      <c r="L9" s="16"/>
      <c r="M9" s="16"/>
      <c r="N9" s="16"/>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row>
    <row r="10" spans="1:53" s="20" customFormat="1" ht="48" customHeight="1" x14ac:dyDescent="0.25">
      <c r="A10" s="16"/>
      <c r="B10" s="268" t="s">
        <v>147</v>
      </c>
      <c r="C10" s="290"/>
      <c r="D10" s="290"/>
      <c r="E10" s="269"/>
      <c r="F10" s="16"/>
      <c r="G10" s="16"/>
      <c r="H10" s="16"/>
      <c r="I10" s="16"/>
      <c r="J10" s="16"/>
      <c r="K10" s="16"/>
      <c r="L10" s="16"/>
      <c r="M10" s="16"/>
      <c r="N10" s="16"/>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row>
    <row r="11" spans="1:53" s="20" customFormat="1" ht="32.4" customHeight="1" x14ac:dyDescent="0.25">
      <c r="A11" s="16"/>
      <c r="B11" s="268" t="s">
        <v>148</v>
      </c>
      <c r="C11" s="290"/>
      <c r="D11" s="290"/>
      <c r="E11" s="269"/>
      <c r="F11" s="16"/>
      <c r="G11" s="16"/>
      <c r="H11" s="16"/>
      <c r="I11" s="16"/>
      <c r="J11" s="16"/>
      <c r="K11" s="16"/>
      <c r="L11" s="16"/>
      <c r="M11" s="16"/>
      <c r="N11" s="16"/>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row>
    <row r="12" spans="1:53" s="16" customFormat="1" ht="39" customHeight="1" x14ac:dyDescent="0.25">
      <c r="B12" s="270" t="s">
        <v>108</v>
      </c>
      <c r="C12" s="317"/>
      <c r="D12" s="317"/>
      <c r="E12" s="271"/>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row>
    <row r="13" spans="1:53" x14ac:dyDescent="0.25">
      <c r="A13" s="16"/>
      <c r="B13" s="12"/>
      <c r="C13" s="12"/>
      <c r="D13" s="2"/>
      <c r="E13" s="2"/>
      <c r="F13" s="14"/>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row>
    <row r="14" spans="1:53" s="71" customFormat="1" ht="13.8" thickBot="1" x14ac:dyDescent="0.3">
      <c r="A14" s="72"/>
      <c r="B14" s="79"/>
      <c r="C14" s="74"/>
      <c r="D14" s="75"/>
      <c r="E14" s="75"/>
      <c r="F14" s="69"/>
      <c r="G14" s="69"/>
      <c r="H14" s="69"/>
      <c r="I14" s="69"/>
      <c r="J14" s="69"/>
      <c r="K14" s="69"/>
      <c r="L14" s="69"/>
      <c r="M14" s="69"/>
      <c r="N14" s="69"/>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row>
    <row r="15" spans="1:53" s="71" customFormat="1" ht="18.75" customHeight="1" x14ac:dyDescent="0.25">
      <c r="A15" s="72"/>
      <c r="B15" s="320" t="s">
        <v>102</v>
      </c>
      <c r="C15" s="321"/>
      <c r="D15" s="321"/>
      <c r="E15" s="322"/>
      <c r="F15" s="80"/>
      <c r="G15" s="69"/>
      <c r="H15" s="69"/>
      <c r="I15" s="69"/>
      <c r="J15" s="69"/>
      <c r="K15" s="69"/>
      <c r="L15" s="69"/>
      <c r="M15" s="69"/>
      <c r="N15" s="69"/>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row>
    <row r="16" spans="1:53" s="71" customFormat="1" ht="13.2" customHeight="1" x14ac:dyDescent="0.25">
      <c r="A16" s="72"/>
      <c r="B16" s="240" t="s">
        <v>0</v>
      </c>
      <c r="C16" s="81"/>
      <c r="D16" s="81" t="s">
        <v>42</v>
      </c>
      <c r="E16" s="241" t="s">
        <v>41</v>
      </c>
      <c r="F16" s="82"/>
      <c r="G16" s="69"/>
      <c r="H16" s="69"/>
      <c r="I16" s="69"/>
      <c r="J16" s="69"/>
      <c r="K16" s="69"/>
      <c r="L16" s="69"/>
      <c r="M16" s="69"/>
      <c r="N16" s="69"/>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row>
    <row r="17" spans="1:53" s="71" customFormat="1" x14ac:dyDescent="0.25">
      <c r="A17" s="72"/>
      <c r="B17" s="194">
        <v>1</v>
      </c>
      <c r="C17" s="83" t="s">
        <v>103</v>
      </c>
      <c r="D17" s="126"/>
      <c r="E17" s="236">
        <f>12*D17</f>
        <v>0</v>
      </c>
      <c r="F17" s="84"/>
      <c r="G17" s="69"/>
      <c r="H17" s="69"/>
      <c r="I17" s="69"/>
      <c r="J17" s="69"/>
      <c r="K17" s="69"/>
      <c r="L17" s="69"/>
      <c r="M17" s="69"/>
      <c r="N17" s="69"/>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row>
    <row r="18" spans="1:53" s="71" customFormat="1" ht="13.8" thickBot="1" x14ac:dyDescent="0.3">
      <c r="A18" s="72"/>
      <c r="B18" s="195"/>
      <c r="C18" s="237" t="s">
        <v>2</v>
      </c>
      <c r="D18" s="238"/>
      <c r="E18" s="239">
        <f>SUM(E17:E17)</f>
        <v>0</v>
      </c>
      <c r="F18" s="84"/>
      <c r="G18" s="69"/>
      <c r="H18" s="69"/>
      <c r="I18" s="69"/>
      <c r="J18" s="69"/>
      <c r="K18" s="69"/>
      <c r="L18" s="69"/>
      <c r="M18" s="69"/>
      <c r="N18" s="69"/>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row>
    <row r="19" spans="1:53" s="86" customFormat="1" ht="13.8" thickBot="1" x14ac:dyDescent="0.3">
      <c r="A19" s="77"/>
      <c r="B19" s="87"/>
      <c r="C19" s="88"/>
      <c r="D19" s="85"/>
      <c r="E19" s="85"/>
      <c r="F19" s="84"/>
    </row>
    <row r="20" spans="1:53" s="71" customFormat="1" ht="18.75" customHeight="1" x14ac:dyDescent="0.25">
      <c r="A20" s="72"/>
      <c r="B20" s="320" t="s">
        <v>104</v>
      </c>
      <c r="C20" s="321"/>
      <c r="D20" s="321"/>
      <c r="E20" s="322"/>
      <c r="F20" s="80"/>
      <c r="G20" s="69"/>
      <c r="H20" s="69"/>
      <c r="I20" s="69"/>
      <c r="J20" s="69"/>
      <c r="K20" s="69"/>
      <c r="L20" s="69"/>
      <c r="M20" s="69"/>
      <c r="N20" s="69"/>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row>
    <row r="21" spans="1:53" s="149" customFormat="1" ht="26.4" x14ac:dyDescent="0.25">
      <c r="A21" s="147"/>
      <c r="B21" s="234" t="s">
        <v>0</v>
      </c>
      <c r="C21" s="40"/>
      <c r="D21" s="40" t="s">
        <v>80</v>
      </c>
      <c r="E21" s="235" t="s">
        <v>81</v>
      </c>
      <c r="F21" s="173"/>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row>
    <row r="22" spans="1:53" s="71" customFormat="1" x14ac:dyDescent="0.25">
      <c r="A22" s="72"/>
      <c r="B22" s="194">
        <v>2</v>
      </c>
      <c r="C22" s="83" t="s">
        <v>103</v>
      </c>
      <c r="D22" s="126"/>
      <c r="E22" s="236">
        <f>12*D22*40000</f>
        <v>0</v>
      </c>
      <c r="F22" s="84"/>
      <c r="G22" s="69"/>
      <c r="H22" s="69"/>
      <c r="I22" s="69"/>
      <c r="J22" s="69"/>
      <c r="K22" s="69"/>
      <c r="L22" s="69"/>
      <c r="M22" s="69"/>
      <c r="N22" s="69"/>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row>
    <row r="23" spans="1:53" s="71" customFormat="1" ht="13.8" thickBot="1" x14ac:dyDescent="0.3">
      <c r="A23" s="72"/>
      <c r="B23" s="195"/>
      <c r="C23" s="237" t="s">
        <v>2</v>
      </c>
      <c r="D23" s="238"/>
      <c r="E23" s="239">
        <f>SUM(E22:E22)</f>
        <v>0</v>
      </c>
      <c r="F23" s="84"/>
      <c r="G23" s="69"/>
      <c r="H23" s="69"/>
      <c r="I23" s="69"/>
      <c r="J23" s="69"/>
      <c r="K23" s="69"/>
      <c r="L23" s="69"/>
      <c r="M23" s="69"/>
      <c r="N23" s="69"/>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row>
    <row r="24" spans="1:53" s="93" customFormat="1" ht="13.95" customHeight="1" thickBot="1" x14ac:dyDescent="0.3">
      <c r="A24" s="92"/>
      <c r="B24" s="87"/>
      <c r="C24" s="88"/>
      <c r="D24" s="89"/>
      <c r="E24" s="85"/>
      <c r="F24" s="84"/>
    </row>
    <row r="25" spans="1:53" s="71" customFormat="1" ht="18.75" customHeight="1" x14ac:dyDescent="0.25">
      <c r="A25" s="72"/>
      <c r="B25" s="320" t="s">
        <v>105</v>
      </c>
      <c r="C25" s="321"/>
      <c r="D25" s="321"/>
      <c r="E25" s="322"/>
      <c r="F25" s="80"/>
      <c r="G25" s="69"/>
      <c r="H25" s="69"/>
      <c r="I25" s="69"/>
      <c r="J25" s="69"/>
      <c r="K25" s="69"/>
      <c r="L25" s="69"/>
      <c r="M25" s="69"/>
      <c r="N25" s="69"/>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row>
    <row r="26" spans="1:53" s="149" customFormat="1" ht="26.4" x14ac:dyDescent="0.25">
      <c r="A26" s="147"/>
      <c r="B26" s="234" t="s">
        <v>0</v>
      </c>
      <c r="C26" s="40"/>
      <c r="D26" s="40" t="s">
        <v>106</v>
      </c>
      <c r="E26" s="242" t="s">
        <v>130</v>
      </c>
      <c r="F26" s="173"/>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row>
    <row r="27" spans="1:53" s="71" customFormat="1" x14ac:dyDescent="0.25">
      <c r="A27" s="72"/>
      <c r="B27" s="194">
        <v>3</v>
      </c>
      <c r="C27" s="83" t="s">
        <v>103</v>
      </c>
      <c r="D27" s="126"/>
      <c r="E27" s="236">
        <f>12*D27*5000</f>
        <v>0</v>
      </c>
      <c r="F27" s="84"/>
      <c r="G27" s="69"/>
      <c r="H27" s="69"/>
      <c r="I27" s="69"/>
      <c r="J27" s="69"/>
      <c r="K27" s="69"/>
      <c r="L27" s="69"/>
      <c r="M27" s="69"/>
      <c r="N27" s="69"/>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row>
    <row r="28" spans="1:53" s="71" customFormat="1" ht="13.8" thickBot="1" x14ac:dyDescent="0.3">
      <c r="A28" s="72"/>
      <c r="B28" s="195"/>
      <c r="C28" s="237" t="s">
        <v>2</v>
      </c>
      <c r="D28" s="238"/>
      <c r="E28" s="239">
        <f>SUM(E27:E27)</f>
        <v>0</v>
      </c>
      <c r="F28" s="84"/>
      <c r="G28" s="69"/>
      <c r="H28" s="69"/>
      <c r="I28" s="69"/>
      <c r="J28" s="69"/>
      <c r="K28" s="69"/>
      <c r="L28" s="69"/>
      <c r="M28" s="69"/>
      <c r="N28" s="69"/>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row>
    <row r="29" spans="1:53" s="93" customFormat="1" ht="13.95" customHeight="1" x14ac:dyDescent="0.25">
      <c r="A29" s="92"/>
      <c r="B29" s="87"/>
      <c r="C29" s="88"/>
      <c r="D29" s="89"/>
      <c r="E29" s="85"/>
      <c r="F29" s="84"/>
    </row>
    <row r="30" spans="1:53" s="69" customFormat="1" ht="13.8" thickBot="1" x14ac:dyDescent="0.3">
      <c r="O30" s="86"/>
      <c r="P30" s="86"/>
      <c r="Q30" s="86"/>
      <c r="R30" s="86"/>
      <c r="S30" s="86"/>
      <c r="T30" s="86"/>
      <c r="U30" s="86"/>
      <c r="V30" s="86"/>
      <c r="W30" s="86"/>
    </row>
    <row r="31" spans="1:53" s="69" customFormat="1" ht="22.5" customHeight="1" thickBot="1" x14ac:dyDescent="0.3">
      <c r="B31" s="318" t="s">
        <v>154</v>
      </c>
      <c r="C31" s="319"/>
      <c r="D31" s="319"/>
      <c r="E31" s="196">
        <f>(E18+E23+E28)*7</f>
        <v>0</v>
      </c>
      <c r="F31" s="90"/>
      <c r="O31" s="86"/>
      <c r="P31" s="86"/>
      <c r="Q31" s="86"/>
      <c r="R31" s="86"/>
      <c r="S31" s="86"/>
      <c r="T31" s="86"/>
      <c r="U31" s="86"/>
      <c r="V31" s="86"/>
      <c r="W31" s="86"/>
    </row>
    <row r="32" spans="1:53" s="69" customFormat="1" x14ac:dyDescent="0.25">
      <c r="O32" s="86"/>
      <c r="P32" s="86"/>
      <c r="Q32" s="86"/>
      <c r="R32" s="86"/>
      <c r="S32" s="86"/>
      <c r="T32" s="86"/>
      <c r="U32" s="86"/>
      <c r="V32" s="86"/>
      <c r="W32" s="86"/>
    </row>
    <row r="33" spans="15:23" s="69" customFormat="1" x14ac:dyDescent="0.25">
      <c r="O33" s="86"/>
      <c r="P33" s="86"/>
      <c r="Q33" s="86"/>
      <c r="R33" s="86"/>
      <c r="S33" s="86"/>
      <c r="T33" s="86"/>
      <c r="U33" s="86"/>
      <c r="V33" s="86"/>
      <c r="W33" s="86"/>
    </row>
    <row r="34" spans="15:23" s="69" customFormat="1" x14ac:dyDescent="0.25">
      <c r="O34" s="86"/>
      <c r="P34" s="86"/>
      <c r="Q34" s="86"/>
      <c r="R34" s="86"/>
      <c r="S34" s="86"/>
      <c r="T34" s="86"/>
      <c r="U34" s="86"/>
      <c r="V34" s="86"/>
      <c r="W34" s="86"/>
    </row>
    <row r="35" spans="15:23" s="69" customFormat="1" x14ac:dyDescent="0.25">
      <c r="O35" s="86"/>
      <c r="P35" s="86"/>
      <c r="Q35" s="86"/>
      <c r="R35" s="86"/>
      <c r="S35" s="86"/>
      <c r="T35" s="86"/>
      <c r="U35" s="86"/>
      <c r="V35" s="86"/>
      <c r="W35" s="86"/>
    </row>
    <row r="36" spans="15:23" s="69" customFormat="1" x14ac:dyDescent="0.25">
      <c r="O36" s="86"/>
      <c r="P36" s="86"/>
      <c r="Q36" s="86"/>
      <c r="R36" s="86"/>
      <c r="S36" s="86"/>
      <c r="T36" s="86"/>
      <c r="U36" s="86"/>
      <c r="V36" s="86"/>
      <c r="W36" s="86"/>
    </row>
    <row r="37" spans="15:23" s="69" customFormat="1" x14ac:dyDescent="0.25">
      <c r="O37" s="86"/>
      <c r="P37" s="86"/>
      <c r="Q37" s="86"/>
      <c r="R37" s="86"/>
      <c r="S37" s="86"/>
      <c r="T37" s="86"/>
      <c r="U37" s="86"/>
      <c r="V37" s="86"/>
      <c r="W37" s="86"/>
    </row>
    <row r="38" spans="15:23" s="69" customFormat="1" x14ac:dyDescent="0.25">
      <c r="O38" s="86"/>
      <c r="P38" s="86"/>
      <c r="Q38" s="86"/>
      <c r="R38" s="86"/>
      <c r="S38" s="86"/>
      <c r="T38" s="86"/>
      <c r="U38" s="86"/>
      <c r="V38" s="86"/>
      <c r="W38" s="86"/>
    </row>
    <row r="39" spans="15:23" s="69" customFormat="1" x14ac:dyDescent="0.25">
      <c r="O39" s="86"/>
      <c r="P39" s="86"/>
      <c r="Q39" s="86"/>
      <c r="R39" s="86"/>
      <c r="S39" s="86"/>
      <c r="T39" s="86"/>
      <c r="U39" s="86"/>
      <c r="V39" s="86"/>
      <c r="W39" s="86"/>
    </row>
    <row r="40" spans="15:23" s="69" customFormat="1" x14ac:dyDescent="0.25">
      <c r="O40" s="86"/>
      <c r="P40" s="86"/>
      <c r="Q40" s="86"/>
      <c r="R40" s="86"/>
      <c r="S40" s="86"/>
      <c r="T40" s="86"/>
      <c r="U40" s="86"/>
      <c r="V40" s="86"/>
      <c r="W40" s="86"/>
    </row>
    <row r="41" spans="15:23" s="69" customFormat="1" x14ac:dyDescent="0.25">
      <c r="O41" s="86"/>
      <c r="P41" s="86"/>
      <c r="Q41" s="86"/>
      <c r="R41" s="86"/>
      <c r="S41" s="86"/>
      <c r="T41" s="86"/>
      <c r="U41" s="86"/>
      <c r="V41" s="86"/>
      <c r="W41" s="86"/>
    </row>
    <row r="42" spans="15:23" s="69" customFormat="1" x14ac:dyDescent="0.25">
      <c r="O42" s="86"/>
      <c r="P42" s="86"/>
      <c r="Q42" s="86"/>
      <c r="R42" s="86"/>
      <c r="S42" s="86"/>
      <c r="T42" s="86"/>
      <c r="U42" s="86"/>
      <c r="V42" s="86"/>
      <c r="W42" s="86"/>
    </row>
    <row r="43" spans="15:23" s="69" customFormat="1" x14ac:dyDescent="0.25">
      <c r="O43" s="86"/>
      <c r="P43" s="86"/>
      <c r="Q43" s="86"/>
      <c r="R43" s="86"/>
      <c r="S43" s="86"/>
      <c r="T43" s="86"/>
      <c r="U43" s="86"/>
      <c r="V43" s="86"/>
      <c r="W43" s="86"/>
    </row>
    <row r="44" spans="15:23" s="69" customFormat="1" x14ac:dyDescent="0.25">
      <c r="O44" s="86"/>
      <c r="P44" s="86"/>
      <c r="Q44" s="86"/>
      <c r="R44" s="86"/>
      <c r="S44" s="86"/>
      <c r="T44" s="86"/>
      <c r="U44" s="86"/>
      <c r="V44" s="86"/>
      <c r="W44" s="86"/>
    </row>
    <row r="45" spans="15:23" s="69" customFormat="1" x14ac:dyDescent="0.25">
      <c r="O45" s="86"/>
      <c r="P45" s="86"/>
      <c r="Q45" s="86"/>
      <c r="R45" s="86"/>
      <c r="S45" s="86"/>
      <c r="T45" s="86"/>
      <c r="U45" s="86"/>
      <c r="V45" s="86"/>
      <c r="W45" s="86"/>
    </row>
    <row r="46" spans="15:23" s="69" customFormat="1" x14ac:dyDescent="0.25">
      <c r="O46" s="86"/>
      <c r="P46" s="86"/>
      <c r="Q46" s="86"/>
      <c r="R46" s="86"/>
      <c r="S46" s="86"/>
      <c r="T46" s="86"/>
      <c r="U46" s="86"/>
      <c r="V46" s="86"/>
      <c r="W46" s="86"/>
    </row>
    <row r="47" spans="15:23" s="69" customFormat="1" x14ac:dyDescent="0.25">
      <c r="O47" s="86"/>
      <c r="P47" s="86"/>
      <c r="Q47" s="86"/>
      <c r="R47" s="86"/>
      <c r="S47" s="86"/>
      <c r="T47" s="86"/>
      <c r="U47" s="86"/>
      <c r="V47" s="86"/>
      <c r="W47" s="86"/>
    </row>
    <row r="48" spans="15:23" s="69" customFormat="1" x14ac:dyDescent="0.25">
      <c r="O48" s="86"/>
      <c r="P48" s="86"/>
      <c r="Q48" s="86"/>
      <c r="R48" s="86"/>
      <c r="S48" s="86"/>
      <c r="T48" s="86"/>
      <c r="U48" s="86"/>
      <c r="V48" s="86"/>
      <c r="W48" s="86"/>
    </row>
    <row r="49" spans="15:23" s="69" customFormat="1" x14ac:dyDescent="0.25">
      <c r="O49" s="86"/>
      <c r="P49" s="86"/>
      <c r="Q49" s="86"/>
      <c r="R49" s="86"/>
      <c r="S49" s="86"/>
      <c r="T49" s="86"/>
      <c r="U49" s="86"/>
      <c r="V49" s="86"/>
      <c r="W49" s="86"/>
    </row>
    <row r="50" spans="15:23" s="69" customFormat="1" x14ac:dyDescent="0.25">
      <c r="O50" s="86"/>
      <c r="P50" s="86"/>
      <c r="Q50" s="86"/>
      <c r="R50" s="86"/>
      <c r="S50" s="86"/>
      <c r="T50" s="86"/>
      <c r="U50" s="86"/>
      <c r="V50" s="86"/>
      <c r="W50" s="86"/>
    </row>
    <row r="51" spans="15:23" s="69" customFormat="1" x14ac:dyDescent="0.25">
      <c r="O51" s="86"/>
      <c r="P51" s="86"/>
      <c r="Q51" s="86"/>
      <c r="R51" s="86"/>
      <c r="S51" s="86"/>
      <c r="T51" s="86"/>
      <c r="U51" s="86"/>
      <c r="V51" s="86"/>
      <c r="W51" s="86"/>
    </row>
    <row r="52" spans="15:23" s="69" customFormat="1" x14ac:dyDescent="0.25">
      <c r="O52" s="86"/>
      <c r="P52" s="86"/>
      <c r="Q52" s="86"/>
      <c r="R52" s="86"/>
      <c r="S52" s="86"/>
      <c r="T52" s="86"/>
      <c r="U52" s="86"/>
      <c r="V52" s="86"/>
      <c r="W52" s="86"/>
    </row>
    <row r="53" spans="15:23" s="69" customFormat="1" x14ac:dyDescent="0.25">
      <c r="O53" s="86"/>
      <c r="P53" s="86"/>
      <c r="Q53" s="86"/>
      <c r="R53" s="86"/>
      <c r="S53" s="86"/>
      <c r="T53" s="86"/>
      <c r="U53" s="86"/>
      <c r="V53" s="86"/>
      <c r="W53" s="86"/>
    </row>
    <row r="54" spans="15:23" s="69" customFormat="1" x14ac:dyDescent="0.25">
      <c r="O54" s="86"/>
      <c r="P54" s="86"/>
      <c r="Q54" s="86"/>
      <c r="R54" s="86"/>
      <c r="S54" s="86"/>
      <c r="T54" s="86"/>
      <c r="U54" s="86"/>
      <c r="V54" s="86"/>
      <c r="W54" s="86"/>
    </row>
    <row r="55" spans="15:23" s="69" customFormat="1" x14ac:dyDescent="0.25">
      <c r="O55" s="86"/>
      <c r="P55" s="86"/>
      <c r="Q55" s="86"/>
      <c r="R55" s="86"/>
      <c r="S55" s="86"/>
      <c r="T55" s="86"/>
      <c r="U55" s="86"/>
      <c r="V55" s="86"/>
      <c r="W55" s="86"/>
    </row>
    <row r="56" spans="15:23" s="69" customFormat="1" x14ac:dyDescent="0.25">
      <c r="O56" s="86"/>
      <c r="P56" s="86"/>
      <c r="Q56" s="86"/>
      <c r="R56" s="86"/>
      <c r="S56" s="86"/>
      <c r="T56" s="86"/>
      <c r="U56" s="86"/>
      <c r="V56" s="86"/>
      <c r="W56" s="86"/>
    </row>
    <row r="57" spans="15:23" s="86" customFormat="1" x14ac:dyDescent="0.25"/>
    <row r="58" spans="15:23" s="86" customFormat="1" x14ac:dyDescent="0.25"/>
    <row r="59" spans="15:23" s="86" customFormat="1" x14ac:dyDescent="0.25"/>
    <row r="60" spans="15:23" s="86" customFormat="1" x14ac:dyDescent="0.25"/>
    <row r="61" spans="15:23" s="86" customFormat="1" x14ac:dyDescent="0.25"/>
    <row r="62" spans="15:23" s="86" customFormat="1" x14ac:dyDescent="0.25"/>
    <row r="63" spans="15:23" s="86" customFormat="1" x14ac:dyDescent="0.25"/>
    <row r="64" spans="15:23" s="86" customFormat="1" x14ac:dyDescent="0.25"/>
    <row r="65" s="86" customFormat="1" x14ac:dyDescent="0.25"/>
    <row r="66" s="86" customFormat="1" x14ac:dyDescent="0.25"/>
    <row r="67" s="86" customFormat="1" x14ac:dyDescent="0.25"/>
    <row r="68" s="86" customFormat="1" x14ac:dyDescent="0.25"/>
    <row r="69" s="86" customFormat="1" x14ac:dyDescent="0.25"/>
    <row r="70" s="86" customFormat="1" x14ac:dyDescent="0.25"/>
    <row r="71" s="86" customFormat="1" x14ac:dyDescent="0.25"/>
    <row r="72" s="86" customFormat="1" x14ac:dyDescent="0.25"/>
    <row r="73" s="86" customFormat="1" x14ac:dyDescent="0.25"/>
    <row r="74" s="86" customFormat="1" x14ac:dyDescent="0.25"/>
    <row r="75" s="86" customFormat="1" x14ac:dyDescent="0.25"/>
    <row r="76" s="86" customFormat="1" x14ac:dyDescent="0.25"/>
    <row r="77" s="86" customFormat="1" x14ac:dyDescent="0.25"/>
    <row r="78" s="86" customFormat="1" x14ac:dyDescent="0.25"/>
    <row r="79" s="86" customFormat="1" x14ac:dyDescent="0.25"/>
    <row r="80" s="86" customFormat="1" x14ac:dyDescent="0.25"/>
    <row r="81" spans="1:23" s="86" customFormat="1" x14ac:dyDescent="0.25"/>
    <row r="82" spans="1:23" s="86" customFormat="1" x14ac:dyDescent="0.25"/>
    <row r="83" spans="1:23" s="86" customFormat="1" x14ac:dyDescent="0.25"/>
    <row r="84" spans="1:23" s="86" customFormat="1" x14ac:dyDescent="0.25"/>
    <row r="85" spans="1:23" ht="39.6" x14ac:dyDescent="0.25">
      <c r="A85" s="16"/>
      <c r="B85" s="40" t="s">
        <v>16</v>
      </c>
      <c r="C85" s="41" t="s">
        <v>31</v>
      </c>
      <c r="D85" s="41" t="s">
        <v>13</v>
      </c>
      <c r="E85" s="41" t="s">
        <v>32</v>
      </c>
      <c r="F85" s="14"/>
    </row>
    <row r="86" spans="1:23" ht="26.4" x14ac:dyDescent="0.25">
      <c r="A86" s="16"/>
      <c r="B86" s="51" t="s">
        <v>17</v>
      </c>
      <c r="C86" s="64">
        <v>0</v>
      </c>
      <c r="D86" s="63">
        <f t="shared" ref="D86:D91" si="0">12*C86</f>
        <v>0</v>
      </c>
      <c r="E86" s="64">
        <v>0</v>
      </c>
      <c r="F86" s="14"/>
    </row>
    <row r="87" spans="1:23" ht="26.4" x14ac:dyDescent="0.25">
      <c r="A87" s="16"/>
      <c r="B87" s="51" t="s">
        <v>18</v>
      </c>
      <c r="C87" s="64">
        <v>0</v>
      </c>
      <c r="D87" s="63">
        <f t="shared" si="0"/>
        <v>0</v>
      </c>
      <c r="E87" s="64">
        <v>0</v>
      </c>
      <c r="F87" s="14"/>
    </row>
    <row r="88" spans="1:23" ht="26.4" x14ac:dyDescent="0.25">
      <c r="A88" s="16"/>
      <c r="B88" s="51" t="s">
        <v>19</v>
      </c>
      <c r="C88" s="64">
        <v>0</v>
      </c>
      <c r="D88" s="63">
        <f t="shared" si="0"/>
        <v>0</v>
      </c>
      <c r="E88" s="64">
        <v>0</v>
      </c>
      <c r="F88" s="14"/>
    </row>
    <row r="89" spans="1:23" ht="26.4" x14ac:dyDescent="0.25">
      <c r="A89" s="16"/>
      <c r="B89" s="51" t="s">
        <v>20</v>
      </c>
      <c r="C89" s="64">
        <v>0</v>
      </c>
      <c r="D89" s="63">
        <f t="shared" si="0"/>
        <v>0</v>
      </c>
      <c r="E89" s="64">
        <v>0</v>
      </c>
      <c r="F89" s="14"/>
    </row>
    <row r="90" spans="1:23" ht="26.4" x14ac:dyDescent="0.25">
      <c r="A90" s="16"/>
      <c r="B90" s="51" t="s">
        <v>21</v>
      </c>
      <c r="C90" s="64">
        <v>0</v>
      </c>
      <c r="D90" s="63">
        <f t="shared" si="0"/>
        <v>0</v>
      </c>
      <c r="E90" s="64">
        <v>0</v>
      </c>
      <c r="F90" s="14"/>
    </row>
    <row r="91" spans="1:23" ht="26.4" x14ac:dyDescent="0.25">
      <c r="A91" s="16"/>
      <c r="B91" s="51" t="s">
        <v>22</v>
      </c>
      <c r="C91" s="64">
        <v>0</v>
      </c>
      <c r="D91" s="63">
        <f t="shared" si="0"/>
        <v>0</v>
      </c>
      <c r="E91" s="64">
        <v>0</v>
      </c>
      <c r="F91" s="14"/>
    </row>
    <row r="92" spans="1:23" ht="39.6" x14ac:dyDescent="0.25">
      <c r="A92" s="16"/>
      <c r="B92" s="24" t="s">
        <v>2</v>
      </c>
      <c r="C92" s="24"/>
      <c r="D92" s="27">
        <f>SUM(D86:D91)</f>
        <v>0</v>
      </c>
      <c r="E92" s="27"/>
      <c r="F92" s="14"/>
    </row>
    <row r="93" spans="1:23" ht="13.8" thickBot="1" x14ac:dyDescent="0.3">
      <c r="A93" s="16"/>
      <c r="B93" s="52"/>
      <c r="C93" s="52"/>
      <c r="D93" s="53"/>
      <c r="E93" s="53"/>
      <c r="F93" s="14"/>
    </row>
    <row r="94" spans="1:23" s="14" customFormat="1" ht="22.5" customHeight="1" thickBot="1" x14ac:dyDescent="0.3">
      <c r="B94" s="47" t="s">
        <v>2</v>
      </c>
      <c r="C94" s="47"/>
      <c r="D94" s="42" t="e">
        <f>D92+#REF!</f>
        <v>#REF!</v>
      </c>
      <c r="E94" s="48"/>
      <c r="F94" s="49"/>
      <c r="O94" s="60"/>
      <c r="P94" s="60"/>
      <c r="Q94" s="60"/>
      <c r="R94" s="60"/>
      <c r="S94" s="60"/>
      <c r="T94" s="60"/>
      <c r="U94" s="60"/>
      <c r="V94" s="60"/>
      <c r="W94" s="60"/>
    </row>
    <row r="95" spans="1:23" s="14" customFormat="1" x14ac:dyDescent="0.25">
      <c r="O95" s="60"/>
      <c r="P95" s="60"/>
      <c r="Q95" s="60"/>
      <c r="R95" s="60"/>
      <c r="S95" s="60"/>
      <c r="T95" s="60"/>
      <c r="U95" s="60"/>
      <c r="V95" s="60"/>
      <c r="W95" s="60"/>
    </row>
    <row r="96" spans="1:23" s="14" customFormat="1" x14ac:dyDescent="0.25">
      <c r="O96" s="60"/>
      <c r="P96" s="60"/>
      <c r="Q96" s="60"/>
      <c r="R96" s="60"/>
      <c r="S96" s="60"/>
      <c r="T96" s="60"/>
      <c r="U96" s="60"/>
      <c r="V96" s="60"/>
      <c r="W96" s="60"/>
    </row>
    <row r="97" spans="15:23" s="14" customFormat="1" x14ac:dyDescent="0.25">
      <c r="O97" s="60"/>
      <c r="P97" s="60"/>
      <c r="Q97" s="60"/>
      <c r="R97" s="60"/>
      <c r="S97" s="60"/>
      <c r="T97" s="60"/>
      <c r="U97" s="60"/>
      <c r="V97" s="60"/>
      <c r="W97" s="60"/>
    </row>
    <row r="98" spans="15:23" s="14" customFormat="1" x14ac:dyDescent="0.25">
      <c r="O98" s="60"/>
      <c r="P98" s="60"/>
      <c r="Q98" s="60"/>
      <c r="R98" s="60"/>
      <c r="S98" s="60"/>
      <c r="T98" s="60"/>
      <c r="U98" s="60"/>
      <c r="V98" s="60"/>
      <c r="W98" s="60"/>
    </row>
    <row r="99" spans="15:23" s="14" customFormat="1" x14ac:dyDescent="0.25">
      <c r="O99" s="60"/>
      <c r="P99" s="60"/>
      <c r="Q99" s="60"/>
      <c r="R99" s="60"/>
      <c r="S99" s="60"/>
      <c r="T99" s="60"/>
      <c r="U99" s="60"/>
      <c r="V99" s="60"/>
      <c r="W99" s="60"/>
    </row>
    <row r="100" spans="15:23" s="14" customFormat="1" x14ac:dyDescent="0.25">
      <c r="O100" s="60"/>
      <c r="P100" s="60"/>
      <c r="Q100" s="60"/>
      <c r="R100" s="60"/>
      <c r="S100" s="60"/>
      <c r="T100" s="60"/>
      <c r="U100" s="60"/>
      <c r="V100" s="60"/>
      <c r="W100" s="60"/>
    </row>
    <row r="101" spans="15:23" s="14" customFormat="1" x14ac:dyDescent="0.25">
      <c r="O101" s="60"/>
      <c r="P101" s="60"/>
      <c r="Q101" s="60"/>
      <c r="R101" s="60"/>
      <c r="S101" s="60"/>
      <c r="T101" s="60"/>
      <c r="U101" s="60"/>
      <c r="V101" s="60"/>
      <c r="W101" s="60"/>
    </row>
    <row r="102" spans="15:23" s="14" customFormat="1" x14ac:dyDescent="0.25">
      <c r="O102" s="60"/>
      <c r="P102" s="60"/>
      <c r="Q102" s="60"/>
      <c r="R102" s="60"/>
      <c r="S102" s="60"/>
      <c r="T102" s="60"/>
      <c r="U102" s="60"/>
      <c r="V102" s="60"/>
      <c r="W102" s="60"/>
    </row>
    <row r="103" spans="15:23" s="14" customFormat="1" x14ac:dyDescent="0.25">
      <c r="O103" s="60"/>
      <c r="P103" s="60"/>
      <c r="Q103" s="60"/>
      <c r="R103" s="60"/>
      <c r="S103" s="60"/>
      <c r="T103" s="60"/>
      <c r="U103" s="60"/>
      <c r="V103" s="60"/>
      <c r="W103" s="60"/>
    </row>
    <row r="104" spans="15:23" s="14" customFormat="1" x14ac:dyDescent="0.25">
      <c r="O104" s="60"/>
      <c r="P104" s="60"/>
      <c r="Q104" s="60"/>
      <c r="R104" s="60"/>
      <c r="S104" s="60"/>
      <c r="T104" s="60"/>
      <c r="U104" s="60"/>
      <c r="V104" s="60"/>
      <c r="W104" s="60"/>
    </row>
    <row r="105" spans="15:23" s="14" customFormat="1" x14ac:dyDescent="0.25">
      <c r="O105" s="60"/>
      <c r="P105" s="60"/>
      <c r="Q105" s="60"/>
      <c r="R105" s="60"/>
      <c r="S105" s="60"/>
      <c r="T105" s="60"/>
      <c r="U105" s="60"/>
      <c r="V105" s="60"/>
      <c r="W105" s="60"/>
    </row>
    <row r="106" spans="15:23" s="14" customFormat="1" x14ac:dyDescent="0.25">
      <c r="O106" s="60"/>
      <c r="P106" s="60"/>
      <c r="Q106" s="60"/>
      <c r="R106" s="60"/>
      <c r="S106" s="60"/>
      <c r="T106" s="60"/>
      <c r="U106" s="60"/>
      <c r="V106" s="60"/>
      <c r="W106" s="60"/>
    </row>
    <row r="107" spans="15:23" s="14" customFormat="1" x14ac:dyDescent="0.25">
      <c r="O107" s="60"/>
      <c r="P107" s="60"/>
      <c r="Q107" s="60"/>
      <c r="R107" s="60"/>
      <c r="S107" s="60"/>
      <c r="T107" s="60"/>
      <c r="U107" s="60"/>
      <c r="V107" s="60"/>
      <c r="W107" s="60"/>
    </row>
    <row r="108" spans="15:23" s="14" customFormat="1" x14ac:dyDescent="0.25">
      <c r="O108" s="60"/>
      <c r="P108" s="60"/>
      <c r="Q108" s="60"/>
      <c r="R108" s="60"/>
      <c r="S108" s="60"/>
      <c r="T108" s="60"/>
      <c r="U108" s="60"/>
      <c r="V108" s="60"/>
      <c r="W108" s="60"/>
    </row>
    <row r="109" spans="15:23" s="14" customFormat="1" x14ac:dyDescent="0.25">
      <c r="O109" s="60"/>
      <c r="P109" s="60"/>
      <c r="Q109" s="60"/>
      <c r="R109" s="60"/>
      <c r="S109" s="60"/>
      <c r="T109" s="60"/>
      <c r="U109" s="60"/>
      <c r="V109" s="60"/>
      <c r="W109" s="60"/>
    </row>
    <row r="110" spans="15:23" s="14" customFormat="1" x14ac:dyDescent="0.25">
      <c r="O110" s="60"/>
      <c r="P110" s="60"/>
      <c r="Q110" s="60"/>
      <c r="R110" s="60"/>
      <c r="S110" s="60"/>
      <c r="T110" s="60"/>
      <c r="U110" s="60"/>
      <c r="V110" s="60"/>
      <c r="W110" s="60"/>
    </row>
    <row r="111" spans="15:23" s="14" customFormat="1" x14ac:dyDescent="0.25">
      <c r="O111" s="60"/>
      <c r="P111" s="60"/>
      <c r="Q111" s="60"/>
      <c r="R111" s="60"/>
      <c r="S111" s="60"/>
      <c r="T111" s="60"/>
      <c r="U111" s="60"/>
      <c r="V111" s="60"/>
      <c r="W111" s="60"/>
    </row>
    <row r="112" spans="15:23" s="14" customFormat="1" x14ac:dyDescent="0.25">
      <c r="O112" s="60"/>
      <c r="P112" s="60"/>
      <c r="Q112" s="60"/>
      <c r="R112" s="60"/>
      <c r="S112" s="60"/>
      <c r="T112" s="60"/>
      <c r="U112" s="60"/>
      <c r="V112" s="60"/>
      <c r="W112" s="60"/>
    </row>
    <row r="113" spans="15:23" s="14" customFormat="1" x14ac:dyDescent="0.25">
      <c r="O113" s="60"/>
      <c r="P113" s="60"/>
      <c r="Q113" s="60"/>
      <c r="R113" s="60"/>
      <c r="S113" s="60"/>
      <c r="T113" s="60"/>
      <c r="U113" s="60"/>
      <c r="V113" s="60"/>
      <c r="W113" s="60"/>
    </row>
    <row r="114" spans="15:23" s="14" customFormat="1" x14ac:dyDescent="0.25">
      <c r="O114" s="60"/>
      <c r="P114" s="60"/>
      <c r="Q114" s="60"/>
      <c r="R114" s="60"/>
      <c r="S114" s="60"/>
      <c r="T114" s="60"/>
      <c r="U114" s="60"/>
      <c r="V114" s="60"/>
      <c r="W114" s="60"/>
    </row>
    <row r="115" spans="15:23" s="14" customFormat="1" x14ac:dyDescent="0.25">
      <c r="O115" s="60"/>
      <c r="P115" s="60"/>
      <c r="Q115" s="60"/>
      <c r="R115" s="60"/>
      <c r="S115" s="60"/>
      <c r="T115" s="60"/>
      <c r="U115" s="60"/>
      <c r="V115" s="60"/>
      <c r="W115" s="60"/>
    </row>
    <row r="116" spans="15:23" s="14" customFormat="1" x14ac:dyDescent="0.25">
      <c r="O116" s="60"/>
      <c r="P116" s="60"/>
      <c r="Q116" s="60"/>
      <c r="R116" s="60"/>
      <c r="S116" s="60"/>
      <c r="T116" s="60"/>
      <c r="U116" s="60"/>
      <c r="V116" s="60"/>
      <c r="W116" s="60"/>
    </row>
    <row r="117" spans="15:23" s="14" customFormat="1" x14ac:dyDescent="0.25">
      <c r="O117" s="60"/>
      <c r="P117" s="60"/>
      <c r="Q117" s="60"/>
      <c r="R117" s="60"/>
      <c r="S117" s="60"/>
      <c r="T117" s="60"/>
      <c r="U117" s="60"/>
      <c r="V117" s="60"/>
      <c r="W117" s="60"/>
    </row>
    <row r="118" spans="15:23" s="14" customFormat="1" x14ac:dyDescent="0.25">
      <c r="O118" s="60"/>
      <c r="P118" s="60"/>
      <c r="Q118" s="60"/>
      <c r="R118" s="60"/>
      <c r="S118" s="60"/>
      <c r="T118" s="60"/>
      <c r="U118" s="60"/>
      <c r="V118" s="60"/>
      <c r="W118" s="60"/>
    </row>
    <row r="119" spans="15:23" s="14" customFormat="1" x14ac:dyDescent="0.25">
      <c r="O119" s="60"/>
      <c r="P119" s="60"/>
      <c r="Q119" s="60"/>
      <c r="R119" s="60"/>
      <c r="S119" s="60"/>
      <c r="T119" s="60"/>
      <c r="U119" s="60"/>
      <c r="V119" s="60"/>
      <c r="W119" s="60"/>
    </row>
    <row r="120" spans="15:23" s="14" customFormat="1" x14ac:dyDescent="0.25">
      <c r="O120" s="60"/>
      <c r="P120" s="60"/>
      <c r="Q120" s="60"/>
      <c r="R120" s="60"/>
      <c r="S120" s="60"/>
      <c r="T120" s="60"/>
      <c r="U120" s="60"/>
      <c r="V120" s="60"/>
      <c r="W120" s="60"/>
    </row>
    <row r="121" spans="15:23" s="14" customFormat="1" x14ac:dyDescent="0.25">
      <c r="O121" s="60"/>
      <c r="P121" s="60"/>
      <c r="Q121" s="60"/>
      <c r="R121" s="60"/>
      <c r="S121" s="60"/>
      <c r="T121" s="60"/>
      <c r="U121" s="60"/>
      <c r="V121" s="60"/>
      <c r="W121" s="60"/>
    </row>
    <row r="122" spans="15:23" s="14" customFormat="1" x14ac:dyDescent="0.25">
      <c r="O122" s="60"/>
      <c r="P122" s="60"/>
      <c r="Q122" s="60"/>
      <c r="R122" s="60"/>
      <c r="S122" s="60"/>
      <c r="T122" s="60"/>
      <c r="U122" s="60"/>
      <c r="V122" s="60"/>
      <c r="W122" s="60"/>
    </row>
    <row r="123" spans="15:23" s="14" customFormat="1" x14ac:dyDescent="0.25">
      <c r="O123" s="60"/>
      <c r="P123" s="60"/>
      <c r="Q123" s="60"/>
      <c r="R123" s="60"/>
      <c r="S123" s="60"/>
      <c r="T123" s="60"/>
      <c r="U123" s="60"/>
      <c r="V123" s="60"/>
      <c r="W123" s="60"/>
    </row>
    <row r="124" spans="15:23" s="14" customFormat="1" x14ac:dyDescent="0.25">
      <c r="O124" s="60"/>
      <c r="P124" s="60"/>
      <c r="Q124" s="60"/>
      <c r="R124" s="60"/>
      <c r="S124" s="60"/>
      <c r="T124" s="60"/>
      <c r="U124" s="60"/>
      <c r="V124" s="60"/>
      <c r="W124" s="60"/>
    </row>
    <row r="125" spans="15:23" s="14" customFormat="1" x14ac:dyDescent="0.25">
      <c r="O125" s="60"/>
      <c r="P125" s="60"/>
      <c r="Q125" s="60"/>
      <c r="R125" s="60"/>
      <c r="S125" s="60"/>
      <c r="T125" s="60"/>
      <c r="U125" s="60"/>
      <c r="V125" s="60"/>
      <c r="W125" s="60"/>
    </row>
    <row r="126" spans="15:23" s="14" customFormat="1" x14ac:dyDescent="0.25">
      <c r="O126" s="60"/>
      <c r="P126" s="60"/>
      <c r="Q126" s="60"/>
      <c r="R126" s="60"/>
      <c r="S126" s="60"/>
      <c r="T126" s="60"/>
      <c r="U126" s="60"/>
      <c r="V126" s="60"/>
      <c r="W126" s="60"/>
    </row>
    <row r="127" spans="15:23" s="14" customFormat="1" x14ac:dyDescent="0.25">
      <c r="O127" s="60"/>
      <c r="P127" s="60"/>
      <c r="Q127" s="60"/>
      <c r="R127" s="60"/>
      <c r="S127" s="60"/>
      <c r="T127" s="60"/>
      <c r="U127" s="60"/>
      <c r="V127" s="60"/>
      <c r="W127" s="60"/>
    </row>
  </sheetData>
  <mergeCells count="12">
    <mergeCell ref="B5:E5"/>
    <mergeCell ref="B11:E11"/>
    <mergeCell ref="B10:E10"/>
    <mergeCell ref="B8:E8"/>
    <mergeCell ref="B9:E9"/>
    <mergeCell ref="B7:E7"/>
    <mergeCell ref="B12:E12"/>
    <mergeCell ref="B31:D31"/>
    <mergeCell ref="B20:E20"/>
    <mergeCell ref="B25:E25"/>
    <mergeCell ref="B6:E6"/>
    <mergeCell ref="B15:E15"/>
  </mergeCells>
  <pageMargins left="0.70866141732283472" right="0.70866141732283472" top="0.74803149606299213" bottom="0.74803149606299213" header="0.31496062992125984" footer="0.31496062992125984"/>
  <pageSetup paperSize="9" scale="60" orientation="landscape" verticalDpi="0" r:id="rId1"/>
  <headerFooter>
    <oddHeader>&amp;LHinnoittelulomake&amp;CTuki- ja ylläpitopalvelut&amp;R&amp;P/&amp;N</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9"/>
  <sheetViews>
    <sheetView zoomScale="90" zoomScaleNormal="90" zoomScalePageLayoutView="80" workbookViewId="0">
      <selection activeCell="B7" sqref="B7:H7"/>
    </sheetView>
  </sheetViews>
  <sheetFormatPr defaultColWidth="9.109375" defaultRowHeight="13.2" x14ac:dyDescent="0.25"/>
  <cols>
    <col min="1" max="1" width="5.6640625" style="18" customWidth="1"/>
    <col min="2" max="2" width="46.5546875" style="19" customWidth="1"/>
    <col min="3" max="3" width="16.33203125" style="19" customWidth="1"/>
    <col min="4" max="4" width="21.44140625" style="19" customWidth="1"/>
    <col min="5" max="5" width="22.109375" style="19" customWidth="1"/>
    <col min="6" max="7" width="23.6640625" style="19" customWidth="1"/>
    <col min="8" max="8" width="23.6640625" style="14" customWidth="1"/>
    <col min="9" max="9" width="26.33203125" style="18" customWidth="1"/>
    <col min="10" max="10" width="2.88671875" style="14" customWidth="1"/>
    <col min="11" max="11" width="15.6640625" style="247" customWidth="1"/>
    <col min="12" max="20" width="9.109375" style="14"/>
    <col min="21" max="39" width="9.109375" style="60"/>
    <col min="40" max="16384" width="9.109375" style="19"/>
  </cols>
  <sheetData>
    <row r="1" spans="1:39" s="14" customFormat="1" x14ac:dyDescent="0.25">
      <c r="K1" s="247"/>
      <c r="U1" s="60"/>
      <c r="V1" s="60"/>
      <c r="W1" s="60"/>
      <c r="X1" s="60"/>
      <c r="Y1" s="60"/>
      <c r="Z1" s="60"/>
      <c r="AA1" s="60"/>
      <c r="AB1" s="60"/>
      <c r="AC1" s="60"/>
      <c r="AD1" s="60"/>
      <c r="AE1" s="60"/>
      <c r="AF1" s="60"/>
      <c r="AG1" s="60"/>
      <c r="AH1" s="60"/>
      <c r="AI1" s="60"/>
      <c r="AJ1" s="60"/>
      <c r="AK1" s="60"/>
      <c r="AL1" s="60"/>
      <c r="AM1" s="60"/>
    </row>
    <row r="2" spans="1:39" s="60" customFormat="1" ht="13.5" customHeight="1" x14ac:dyDescent="0.25">
      <c r="B2" s="123" t="s">
        <v>125</v>
      </c>
      <c r="C2" s="123"/>
      <c r="K2" s="248"/>
    </row>
    <row r="3" spans="1:39" x14ac:dyDescent="0.25">
      <c r="A3" s="16"/>
      <c r="B3" s="12"/>
      <c r="C3" s="12"/>
      <c r="D3" s="2"/>
      <c r="E3" s="2"/>
      <c r="F3" s="2"/>
      <c r="G3" s="2"/>
      <c r="I3" s="14"/>
    </row>
    <row r="4" spans="1:39" s="20" customFormat="1" ht="13.5" customHeight="1" x14ac:dyDescent="0.25">
      <c r="A4" s="16"/>
      <c r="B4" s="133" t="s">
        <v>3</v>
      </c>
      <c r="C4" s="134"/>
      <c r="D4" s="135"/>
      <c r="E4" s="135"/>
      <c r="F4" s="135"/>
      <c r="G4" s="135"/>
      <c r="H4" s="136"/>
      <c r="I4" s="16"/>
      <c r="J4" s="16"/>
      <c r="K4" s="249"/>
      <c r="L4" s="16"/>
      <c r="M4" s="16"/>
      <c r="N4" s="16"/>
      <c r="O4" s="16"/>
      <c r="P4" s="16"/>
      <c r="Q4" s="16"/>
      <c r="R4" s="16"/>
      <c r="S4" s="16"/>
      <c r="T4" s="16"/>
      <c r="U4" s="59"/>
      <c r="V4" s="59"/>
      <c r="W4" s="59"/>
      <c r="X4" s="59"/>
      <c r="Y4" s="59"/>
      <c r="Z4" s="59"/>
      <c r="AA4" s="59"/>
      <c r="AB4" s="59"/>
      <c r="AC4" s="59"/>
      <c r="AD4" s="59"/>
      <c r="AE4" s="59"/>
      <c r="AF4" s="59"/>
      <c r="AG4" s="59"/>
      <c r="AH4" s="59"/>
      <c r="AI4" s="59"/>
      <c r="AJ4" s="59"/>
      <c r="AK4" s="59"/>
      <c r="AL4" s="59"/>
      <c r="AM4" s="59"/>
    </row>
    <row r="5" spans="1:39" s="20" customFormat="1" ht="16.2" customHeight="1" x14ac:dyDescent="0.25">
      <c r="A5" s="16"/>
      <c r="B5" s="323" t="s">
        <v>58</v>
      </c>
      <c r="C5" s="285"/>
      <c r="D5" s="285"/>
      <c r="E5" s="285"/>
      <c r="F5" s="285"/>
      <c r="G5" s="285"/>
      <c r="H5" s="286"/>
      <c r="I5" s="16"/>
      <c r="J5" s="16"/>
      <c r="K5" s="249"/>
      <c r="L5" s="16"/>
      <c r="M5" s="16"/>
      <c r="N5" s="16"/>
      <c r="O5" s="16"/>
      <c r="P5" s="16"/>
      <c r="Q5" s="16"/>
      <c r="R5" s="16"/>
      <c r="S5" s="16"/>
      <c r="T5" s="16"/>
      <c r="U5" s="59"/>
      <c r="V5" s="59"/>
      <c r="W5" s="59"/>
      <c r="X5" s="59"/>
      <c r="Y5" s="59"/>
      <c r="Z5" s="59"/>
      <c r="AA5" s="59"/>
      <c r="AB5" s="59"/>
      <c r="AC5" s="59"/>
      <c r="AD5" s="59"/>
      <c r="AE5" s="59"/>
      <c r="AF5" s="59"/>
      <c r="AG5" s="59"/>
      <c r="AH5" s="59"/>
      <c r="AI5" s="59"/>
      <c r="AJ5" s="59"/>
      <c r="AK5" s="59"/>
      <c r="AL5" s="59"/>
      <c r="AM5" s="59"/>
    </row>
    <row r="6" spans="1:39" s="20" customFormat="1" ht="16.2" customHeight="1" x14ac:dyDescent="0.25">
      <c r="A6" s="16"/>
      <c r="B6" s="268" t="s">
        <v>64</v>
      </c>
      <c r="C6" s="290"/>
      <c r="D6" s="290"/>
      <c r="E6" s="290"/>
      <c r="F6" s="290"/>
      <c r="G6" s="290"/>
      <c r="H6" s="269"/>
      <c r="I6" s="16"/>
      <c r="J6" s="16"/>
      <c r="K6" s="249"/>
      <c r="L6" s="16"/>
      <c r="M6" s="16"/>
      <c r="N6" s="16"/>
      <c r="O6" s="16"/>
      <c r="P6" s="16"/>
      <c r="Q6" s="16"/>
      <c r="R6" s="16"/>
      <c r="S6" s="16"/>
      <c r="T6" s="16"/>
      <c r="U6" s="59"/>
      <c r="V6" s="59"/>
      <c r="W6" s="59"/>
      <c r="X6" s="59"/>
      <c r="Y6" s="59"/>
      <c r="Z6" s="59"/>
      <c r="AA6" s="59"/>
      <c r="AB6" s="59"/>
      <c r="AC6" s="59"/>
      <c r="AD6" s="59"/>
      <c r="AE6" s="59"/>
      <c r="AF6" s="59"/>
      <c r="AG6" s="59"/>
      <c r="AH6" s="59"/>
      <c r="AI6" s="59"/>
      <c r="AJ6" s="59"/>
      <c r="AK6" s="59"/>
      <c r="AL6" s="59"/>
      <c r="AM6" s="59"/>
    </row>
    <row r="7" spans="1:39" s="20" customFormat="1" ht="31.2" customHeight="1" x14ac:dyDescent="0.25">
      <c r="A7" s="16"/>
      <c r="B7" s="268" t="s">
        <v>150</v>
      </c>
      <c r="C7" s="290"/>
      <c r="D7" s="290"/>
      <c r="E7" s="290"/>
      <c r="F7" s="290"/>
      <c r="G7" s="290"/>
      <c r="H7" s="269"/>
      <c r="I7" s="16"/>
      <c r="J7" s="16"/>
      <c r="K7" s="249"/>
      <c r="L7" s="16"/>
      <c r="M7" s="16"/>
      <c r="N7" s="16"/>
      <c r="O7" s="16"/>
      <c r="P7" s="16"/>
      <c r="Q7" s="16"/>
      <c r="R7" s="16"/>
      <c r="S7" s="16"/>
      <c r="T7" s="16"/>
      <c r="U7" s="59"/>
      <c r="V7" s="59"/>
      <c r="W7" s="59"/>
      <c r="X7" s="59"/>
      <c r="Y7" s="59"/>
      <c r="Z7" s="59"/>
      <c r="AA7" s="59"/>
      <c r="AB7" s="59"/>
      <c r="AC7" s="59"/>
      <c r="AD7" s="59"/>
      <c r="AE7" s="59"/>
      <c r="AF7" s="59"/>
      <c r="AG7" s="59"/>
      <c r="AH7" s="59"/>
      <c r="AI7" s="59"/>
      <c r="AJ7" s="59"/>
      <c r="AK7" s="59"/>
      <c r="AL7" s="59"/>
      <c r="AM7" s="59"/>
    </row>
    <row r="8" spans="1:39" s="20" customFormat="1" ht="16.2" customHeight="1" x14ac:dyDescent="0.25">
      <c r="A8" s="16"/>
      <c r="B8" s="268" t="s">
        <v>48</v>
      </c>
      <c r="C8" s="290"/>
      <c r="D8" s="290"/>
      <c r="E8" s="290"/>
      <c r="F8" s="290"/>
      <c r="G8" s="290"/>
      <c r="H8" s="269"/>
      <c r="I8" s="16"/>
      <c r="J8" s="16"/>
      <c r="K8" s="249"/>
      <c r="L8" s="16"/>
      <c r="M8" s="16"/>
      <c r="N8" s="16"/>
      <c r="O8" s="16"/>
      <c r="P8" s="16"/>
      <c r="Q8" s="16"/>
      <c r="R8" s="16"/>
      <c r="S8" s="16"/>
      <c r="T8" s="16"/>
      <c r="U8" s="59"/>
      <c r="V8" s="59"/>
      <c r="W8" s="59"/>
      <c r="X8" s="59"/>
      <c r="Y8" s="59"/>
      <c r="Z8" s="59"/>
      <c r="AA8" s="59"/>
      <c r="AB8" s="59"/>
      <c r="AC8" s="59"/>
      <c r="AD8" s="59"/>
      <c r="AE8" s="59"/>
      <c r="AF8" s="59"/>
      <c r="AG8" s="59"/>
      <c r="AH8" s="59"/>
      <c r="AI8" s="59"/>
      <c r="AJ8" s="59"/>
      <c r="AK8" s="59"/>
      <c r="AL8" s="59"/>
      <c r="AM8" s="59"/>
    </row>
    <row r="9" spans="1:39" s="20" customFormat="1" ht="16.2" customHeight="1" x14ac:dyDescent="0.25">
      <c r="A9" s="16"/>
      <c r="B9" s="268" t="s">
        <v>131</v>
      </c>
      <c r="C9" s="290"/>
      <c r="D9" s="290"/>
      <c r="E9" s="290"/>
      <c r="F9" s="290"/>
      <c r="G9" s="290"/>
      <c r="H9" s="269"/>
      <c r="I9" s="16"/>
      <c r="J9" s="16"/>
      <c r="K9" s="249"/>
      <c r="L9" s="16"/>
      <c r="M9" s="16"/>
      <c r="N9" s="16"/>
      <c r="O9" s="16"/>
      <c r="P9" s="16"/>
      <c r="Q9" s="16"/>
      <c r="R9" s="16"/>
      <c r="S9" s="16"/>
      <c r="T9" s="16"/>
      <c r="U9" s="59"/>
      <c r="V9" s="59"/>
      <c r="W9" s="59"/>
      <c r="X9" s="59"/>
      <c r="Y9" s="59"/>
      <c r="Z9" s="59"/>
      <c r="AA9" s="59"/>
      <c r="AB9" s="59"/>
      <c r="AC9" s="59"/>
      <c r="AD9" s="59"/>
      <c r="AE9" s="59"/>
      <c r="AF9" s="59"/>
      <c r="AG9" s="59"/>
      <c r="AH9" s="59"/>
      <c r="AI9" s="59"/>
      <c r="AJ9" s="59"/>
      <c r="AK9" s="59"/>
      <c r="AL9" s="59"/>
      <c r="AM9" s="59"/>
    </row>
    <row r="10" spans="1:39" s="20" customFormat="1" ht="16.2" customHeight="1" x14ac:dyDescent="0.25">
      <c r="A10" s="16"/>
      <c r="B10" s="268" t="s">
        <v>132</v>
      </c>
      <c r="C10" s="290"/>
      <c r="D10" s="290"/>
      <c r="E10" s="290"/>
      <c r="F10" s="290"/>
      <c r="G10" s="290"/>
      <c r="H10" s="269"/>
      <c r="I10" s="16"/>
      <c r="J10" s="16"/>
      <c r="K10" s="249"/>
      <c r="L10" s="16"/>
      <c r="M10" s="16"/>
      <c r="N10" s="16"/>
      <c r="O10" s="16"/>
      <c r="P10" s="16"/>
      <c r="Q10" s="16"/>
      <c r="R10" s="16"/>
      <c r="S10" s="16"/>
      <c r="T10" s="16"/>
      <c r="U10" s="59"/>
      <c r="V10" s="59"/>
      <c r="W10" s="59"/>
      <c r="X10" s="59"/>
      <c r="Y10" s="59"/>
      <c r="Z10" s="59"/>
      <c r="AA10" s="59"/>
      <c r="AB10" s="59"/>
      <c r="AC10" s="59"/>
      <c r="AD10" s="59"/>
      <c r="AE10" s="59"/>
      <c r="AF10" s="59"/>
      <c r="AG10" s="59"/>
      <c r="AH10" s="59"/>
      <c r="AI10" s="59"/>
      <c r="AJ10" s="59"/>
      <c r="AK10" s="59"/>
      <c r="AL10" s="59"/>
      <c r="AM10" s="59"/>
    </row>
    <row r="11" spans="1:39" s="20" customFormat="1" ht="16.2" customHeight="1" x14ac:dyDescent="0.25">
      <c r="A11" s="16"/>
      <c r="B11" s="270" t="s">
        <v>133</v>
      </c>
      <c r="C11" s="317"/>
      <c r="D11" s="317"/>
      <c r="E11" s="317"/>
      <c r="F11" s="317"/>
      <c r="G11" s="317"/>
      <c r="H11" s="271"/>
      <c r="I11" s="16"/>
      <c r="J11" s="16"/>
      <c r="K11" s="249"/>
      <c r="L11" s="16"/>
      <c r="M11" s="16"/>
      <c r="N11" s="16"/>
      <c r="O11" s="16"/>
      <c r="P11" s="16"/>
      <c r="Q11" s="16"/>
      <c r="R11" s="16"/>
      <c r="S11" s="16"/>
      <c r="T11" s="16"/>
      <c r="U11" s="59"/>
      <c r="V11" s="59"/>
      <c r="W11" s="59"/>
      <c r="X11" s="59"/>
      <c r="Y11" s="59"/>
      <c r="Z11" s="59"/>
      <c r="AA11" s="59"/>
      <c r="AB11" s="59"/>
      <c r="AC11" s="59"/>
      <c r="AD11" s="59"/>
      <c r="AE11" s="59"/>
      <c r="AF11" s="59"/>
      <c r="AG11" s="59"/>
      <c r="AH11" s="59"/>
      <c r="AI11" s="59"/>
      <c r="AJ11" s="59"/>
      <c r="AK11" s="59"/>
      <c r="AL11" s="59"/>
      <c r="AM11" s="59"/>
    </row>
    <row r="12" spans="1:39" s="16" customFormat="1" ht="13.8" thickBot="1" x14ac:dyDescent="0.3">
      <c r="B12" s="26"/>
      <c r="C12" s="26"/>
      <c r="D12" s="26"/>
      <c r="E12" s="26"/>
      <c r="F12" s="26"/>
      <c r="G12" s="26"/>
      <c r="H12" s="26"/>
      <c r="K12" s="249"/>
      <c r="U12" s="59"/>
      <c r="V12" s="59"/>
      <c r="W12" s="59"/>
      <c r="X12" s="59"/>
      <c r="Y12" s="59"/>
      <c r="Z12" s="59"/>
      <c r="AA12" s="59"/>
      <c r="AB12" s="59"/>
      <c r="AC12" s="59"/>
      <c r="AD12" s="59"/>
      <c r="AE12" s="59"/>
      <c r="AF12" s="59"/>
      <c r="AG12" s="59"/>
      <c r="AH12" s="59"/>
      <c r="AI12" s="59"/>
      <c r="AJ12" s="59"/>
      <c r="AK12" s="59"/>
      <c r="AL12" s="59"/>
      <c r="AM12" s="59"/>
    </row>
    <row r="13" spans="1:39" ht="22.2" customHeight="1" thickBot="1" x14ac:dyDescent="0.3">
      <c r="A13" s="16"/>
      <c r="B13" s="330" t="s">
        <v>121</v>
      </c>
      <c r="C13" s="331"/>
      <c r="D13" s="331"/>
      <c r="E13" s="331"/>
      <c r="F13" s="331"/>
      <c r="G13" s="331"/>
      <c r="H13" s="331"/>
      <c r="I13" s="332"/>
    </row>
    <row r="14" spans="1:39" ht="52.95" customHeight="1" thickBot="1" x14ac:dyDescent="0.3">
      <c r="A14" s="16"/>
      <c r="B14" s="103" t="s">
        <v>40</v>
      </c>
      <c r="C14" s="104"/>
      <c r="D14" s="328" t="s">
        <v>43</v>
      </c>
      <c r="E14" s="329"/>
      <c r="F14" s="104" t="s">
        <v>44</v>
      </c>
      <c r="G14" s="105" t="s">
        <v>87</v>
      </c>
      <c r="H14" s="105" t="s">
        <v>88</v>
      </c>
      <c r="I14" s="106" t="s">
        <v>124</v>
      </c>
      <c r="K14" s="250" t="s">
        <v>149</v>
      </c>
    </row>
    <row r="15" spans="1:39" ht="40.200000000000003" customHeight="1" thickBot="1" x14ac:dyDescent="0.3">
      <c r="A15" s="16"/>
      <c r="B15" s="333" t="s">
        <v>89</v>
      </c>
      <c r="C15" s="334"/>
      <c r="D15" s="335"/>
      <c r="E15" s="336"/>
      <c r="F15" s="218"/>
      <c r="G15" s="218"/>
      <c r="H15" s="218"/>
      <c r="I15" s="184"/>
    </row>
    <row r="16" spans="1:39" x14ac:dyDescent="0.25">
      <c r="A16" s="16"/>
      <c r="B16" s="98" t="s">
        <v>34</v>
      </c>
      <c r="C16" s="99" t="s">
        <v>39</v>
      </c>
      <c r="D16" s="324" t="s">
        <v>63</v>
      </c>
      <c r="E16" s="132"/>
      <c r="F16" s="132"/>
      <c r="G16" s="132"/>
      <c r="H16" s="132"/>
      <c r="I16" s="100">
        <v>0.1</v>
      </c>
      <c r="K16" s="251">
        <f>E16+F16+G16+H16</f>
        <v>0</v>
      </c>
    </row>
    <row r="17" spans="1:39" ht="40.200000000000003" thickBot="1" x14ac:dyDescent="0.3">
      <c r="A17" s="16"/>
      <c r="B17" s="101" t="s">
        <v>117</v>
      </c>
      <c r="C17" s="102" t="s">
        <v>35</v>
      </c>
      <c r="D17" s="325"/>
      <c r="E17" s="131"/>
      <c r="F17" s="131"/>
      <c r="G17" s="131"/>
      <c r="H17" s="131"/>
      <c r="I17" s="184"/>
    </row>
    <row r="18" spans="1:39" x14ac:dyDescent="0.25">
      <c r="A18" s="16"/>
      <c r="B18" s="98" t="s">
        <v>36</v>
      </c>
      <c r="C18" s="99" t="s">
        <v>39</v>
      </c>
      <c r="D18" s="324" t="s">
        <v>63</v>
      </c>
      <c r="E18" s="132"/>
      <c r="F18" s="132"/>
      <c r="G18" s="132"/>
      <c r="H18" s="132"/>
      <c r="I18" s="100">
        <v>0.15</v>
      </c>
      <c r="K18" s="251">
        <f>E18+F18+G18+H18</f>
        <v>0</v>
      </c>
    </row>
    <row r="19" spans="1:39" ht="109.95" customHeight="1" thickBot="1" x14ac:dyDescent="0.3">
      <c r="A19" s="16"/>
      <c r="B19" s="101" t="s">
        <v>118</v>
      </c>
      <c r="C19" s="102" t="s">
        <v>35</v>
      </c>
      <c r="D19" s="325"/>
      <c r="E19" s="131"/>
      <c r="F19" s="131"/>
      <c r="G19" s="131"/>
      <c r="H19" s="131"/>
      <c r="I19" s="184"/>
    </row>
    <row r="20" spans="1:39" x14ac:dyDescent="0.25">
      <c r="A20" s="16"/>
      <c r="B20" s="98" t="s">
        <v>38</v>
      </c>
      <c r="C20" s="99" t="s">
        <v>39</v>
      </c>
      <c r="D20" s="324" t="s">
        <v>62</v>
      </c>
      <c r="E20" s="132"/>
      <c r="F20" s="132"/>
      <c r="G20" s="132"/>
      <c r="H20" s="132"/>
      <c r="I20" s="207">
        <v>0.375</v>
      </c>
      <c r="K20" s="251">
        <f>E20+F20+G20+H20</f>
        <v>0</v>
      </c>
    </row>
    <row r="21" spans="1:39" ht="63.6" customHeight="1" thickBot="1" x14ac:dyDescent="0.3">
      <c r="A21" s="16"/>
      <c r="B21" s="101" t="s">
        <v>119</v>
      </c>
      <c r="C21" s="102" t="s">
        <v>35</v>
      </c>
      <c r="D21" s="325"/>
      <c r="E21" s="131"/>
      <c r="F21" s="131"/>
      <c r="G21" s="131"/>
      <c r="H21" s="131"/>
      <c r="I21" s="184"/>
    </row>
    <row r="22" spans="1:39" x14ac:dyDescent="0.25">
      <c r="A22" s="16"/>
      <c r="B22" s="98" t="s">
        <v>37</v>
      </c>
      <c r="C22" s="99" t="s">
        <v>39</v>
      </c>
      <c r="D22" s="324" t="s">
        <v>49</v>
      </c>
      <c r="E22" s="132"/>
      <c r="F22" s="132"/>
      <c r="G22" s="132"/>
      <c r="H22" s="132"/>
      <c r="I22" s="207">
        <v>0.375</v>
      </c>
      <c r="K22" s="251">
        <f>E22+F22+G22+H22</f>
        <v>0</v>
      </c>
    </row>
    <row r="23" spans="1:39" ht="35.4" customHeight="1" thickBot="1" x14ac:dyDescent="0.3">
      <c r="A23" s="16"/>
      <c r="B23" s="101" t="s">
        <v>120</v>
      </c>
      <c r="C23" s="102" t="s">
        <v>35</v>
      </c>
      <c r="D23" s="325"/>
      <c r="E23" s="131"/>
      <c r="F23" s="131"/>
      <c r="G23" s="131"/>
      <c r="H23" s="131"/>
      <c r="I23" s="184"/>
    </row>
    <row r="24" spans="1:39" s="14" customFormat="1" ht="13.8" thickBot="1" x14ac:dyDescent="0.3">
      <c r="K24" s="247"/>
      <c r="U24" s="60"/>
      <c r="V24" s="60"/>
      <c r="W24" s="60"/>
      <c r="X24" s="60"/>
      <c r="Y24" s="60"/>
      <c r="Z24" s="60"/>
      <c r="AA24" s="60"/>
      <c r="AB24" s="60"/>
      <c r="AC24" s="60"/>
      <c r="AD24" s="60"/>
      <c r="AE24" s="60"/>
      <c r="AF24" s="60"/>
      <c r="AG24" s="60"/>
      <c r="AH24" s="60"/>
      <c r="AI24" s="60"/>
      <c r="AJ24" s="60"/>
      <c r="AK24" s="60"/>
      <c r="AL24" s="60"/>
      <c r="AM24" s="60"/>
    </row>
    <row r="25" spans="1:39" s="14" customFormat="1" ht="16.2" thickBot="1" x14ac:dyDescent="0.35">
      <c r="B25" s="326" t="s">
        <v>123</v>
      </c>
      <c r="C25" s="327"/>
      <c r="D25" s="96">
        <f>(E16*E17+F16*F17+G16*G17+H16*H17)*I16+(E18*E19+F18*F19+G18*G19+H18*H19)*I18+(E20*E21+F20*F21+G20*G21+H20*H21)*I20+(E22*E23+F22*F23+G22*G23+H22*H23)*I22</f>
        <v>0</v>
      </c>
      <c r="E25" s="97"/>
      <c r="F25" s="69"/>
      <c r="G25" s="69"/>
      <c r="I25" s="206"/>
      <c r="K25" s="247"/>
      <c r="U25" s="60"/>
      <c r="V25" s="60"/>
      <c r="W25" s="60"/>
      <c r="X25" s="60"/>
      <c r="Y25" s="60"/>
      <c r="Z25" s="60"/>
      <c r="AA25" s="60"/>
      <c r="AB25" s="60"/>
      <c r="AC25" s="60"/>
      <c r="AD25" s="60"/>
      <c r="AE25" s="60"/>
      <c r="AF25" s="60"/>
      <c r="AG25" s="60"/>
      <c r="AH25" s="60"/>
      <c r="AI25" s="60"/>
      <c r="AJ25" s="60"/>
      <c r="AK25" s="60"/>
      <c r="AL25" s="60"/>
      <c r="AM25" s="60"/>
    </row>
    <row r="26" spans="1:39" s="14" customFormat="1" ht="16.2" thickBot="1" x14ac:dyDescent="0.35">
      <c r="B26" s="153"/>
      <c r="C26" s="153"/>
      <c r="D26" s="97"/>
      <c r="E26" s="97"/>
      <c r="K26" s="247"/>
      <c r="U26" s="60"/>
      <c r="V26" s="60"/>
      <c r="W26" s="60"/>
      <c r="X26" s="60"/>
      <c r="Y26" s="60"/>
      <c r="Z26" s="60"/>
      <c r="AA26" s="60"/>
      <c r="AB26" s="60"/>
      <c r="AC26" s="60"/>
      <c r="AD26" s="60"/>
      <c r="AE26" s="60"/>
      <c r="AF26" s="60"/>
      <c r="AG26" s="60"/>
      <c r="AH26" s="60"/>
      <c r="AI26" s="60"/>
      <c r="AJ26" s="60"/>
      <c r="AK26" s="60"/>
      <c r="AL26" s="60"/>
      <c r="AM26" s="60"/>
    </row>
    <row r="27" spans="1:39" s="14" customFormat="1" ht="19.95" customHeight="1" thickBot="1" x14ac:dyDescent="0.3">
      <c r="B27" s="155" t="s">
        <v>122</v>
      </c>
      <c r="C27" s="156"/>
      <c r="D27" s="157"/>
      <c r="E27" s="197"/>
      <c r="K27" s="247"/>
      <c r="U27" s="60"/>
      <c r="V27" s="60"/>
      <c r="W27" s="60"/>
      <c r="X27" s="60"/>
      <c r="Y27" s="60"/>
      <c r="Z27" s="60"/>
      <c r="AA27" s="60"/>
      <c r="AB27" s="60"/>
      <c r="AC27" s="60"/>
      <c r="AD27" s="60"/>
      <c r="AE27" s="60"/>
      <c r="AF27" s="60"/>
      <c r="AG27" s="60"/>
      <c r="AH27" s="60"/>
      <c r="AI27" s="60"/>
      <c r="AJ27" s="60"/>
      <c r="AK27" s="60"/>
      <c r="AL27" s="60"/>
      <c r="AM27" s="60"/>
    </row>
    <row r="28" spans="1:39" s="14" customFormat="1" ht="26.4" x14ac:dyDescent="0.25">
      <c r="B28" s="199" t="s">
        <v>86</v>
      </c>
      <c r="C28" s="154" t="s">
        <v>51</v>
      </c>
      <c r="D28" s="200" t="s">
        <v>15</v>
      </c>
      <c r="E28" s="198"/>
      <c r="K28" s="247"/>
      <c r="U28" s="60"/>
      <c r="V28" s="60"/>
      <c r="W28" s="60"/>
      <c r="X28" s="60"/>
      <c r="Y28" s="60"/>
      <c r="Z28" s="60"/>
      <c r="AA28" s="60"/>
      <c r="AB28" s="60"/>
      <c r="AC28" s="60"/>
      <c r="AD28" s="60"/>
      <c r="AE28" s="60"/>
      <c r="AF28" s="60"/>
      <c r="AG28" s="60"/>
      <c r="AH28" s="60"/>
      <c r="AI28" s="60"/>
      <c r="AJ28" s="60"/>
      <c r="AK28" s="60"/>
      <c r="AL28" s="60"/>
      <c r="AM28" s="60"/>
    </row>
    <row r="29" spans="1:39" s="201" customFormat="1" ht="16.2" thickBot="1" x14ac:dyDescent="0.35">
      <c r="B29" s="202">
        <v>10000</v>
      </c>
      <c r="C29" s="203">
        <f>D25</f>
        <v>0</v>
      </c>
      <c r="D29" s="204">
        <f>B29*C29</f>
        <v>0</v>
      </c>
      <c r="E29" s="205"/>
      <c r="K29" s="252"/>
      <c r="U29" s="221"/>
      <c r="V29" s="221"/>
      <c r="W29" s="221"/>
      <c r="X29" s="221"/>
      <c r="Y29" s="221"/>
      <c r="Z29" s="221"/>
      <c r="AA29" s="221"/>
      <c r="AB29" s="221"/>
      <c r="AC29" s="221"/>
      <c r="AD29" s="221"/>
      <c r="AE29" s="221"/>
      <c r="AF29" s="221"/>
      <c r="AG29" s="221"/>
      <c r="AH29" s="221"/>
      <c r="AI29" s="221"/>
      <c r="AJ29" s="221"/>
      <c r="AK29" s="221"/>
      <c r="AL29" s="221"/>
      <c r="AM29" s="221"/>
    </row>
    <row r="30" spans="1:39" s="60" customFormat="1" x14ac:dyDescent="0.25">
      <c r="B30" s="208"/>
      <c r="C30" s="119"/>
      <c r="D30" s="119"/>
      <c r="E30" s="119"/>
      <c r="K30" s="248"/>
    </row>
    <row r="31" spans="1:39" s="60" customFormat="1" x14ac:dyDescent="0.25">
      <c r="K31" s="248"/>
    </row>
    <row r="32" spans="1:39" s="60" customFormat="1" x14ac:dyDescent="0.25">
      <c r="K32" s="248"/>
    </row>
    <row r="33" spans="11:11" s="60" customFormat="1" x14ac:dyDescent="0.25">
      <c r="K33" s="248"/>
    </row>
    <row r="34" spans="11:11" s="60" customFormat="1" x14ac:dyDescent="0.25">
      <c r="K34" s="248"/>
    </row>
    <row r="35" spans="11:11" s="60" customFormat="1" x14ac:dyDescent="0.25">
      <c r="K35" s="248"/>
    </row>
    <row r="36" spans="11:11" s="60" customFormat="1" x14ac:dyDescent="0.25">
      <c r="K36" s="248"/>
    </row>
    <row r="37" spans="11:11" s="60" customFormat="1" x14ac:dyDescent="0.25">
      <c r="K37" s="248"/>
    </row>
    <row r="38" spans="11:11" s="60" customFormat="1" x14ac:dyDescent="0.25">
      <c r="K38" s="248"/>
    </row>
    <row r="39" spans="11:11" s="60" customFormat="1" x14ac:dyDescent="0.25">
      <c r="K39" s="248"/>
    </row>
    <row r="40" spans="11:11" s="60" customFormat="1" x14ac:dyDescent="0.25">
      <c r="K40" s="248"/>
    </row>
    <row r="41" spans="11:11" s="60" customFormat="1" x14ac:dyDescent="0.25">
      <c r="K41" s="248"/>
    </row>
    <row r="42" spans="11:11" s="60" customFormat="1" x14ac:dyDescent="0.25">
      <c r="K42" s="248"/>
    </row>
    <row r="43" spans="11:11" s="60" customFormat="1" x14ac:dyDescent="0.25">
      <c r="K43" s="248"/>
    </row>
    <row r="44" spans="11:11" s="60" customFormat="1" x14ac:dyDescent="0.25">
      <c r="K44" s="248"/>
    </row>
    <row r="45" spans="11:11" s="60" customFormat="1" x14ac:dyDescent="0.25">
      <c r="K45" s="248"/>
    </row>
    <row r="46" spans="11:11" s="60" customFormat="1" x14ac:dyDescent="0.25">
      <c r="K46" s="248"/>
    </row>
    <row r="47" spans="11:11" s="60" customFormat="1" x14ac:dyDescent="0.25">
      <c r="K47" s="248"/>
    </row>
    <row r="48" spans="11:11" s="60" customFormat="1" x14ac:dyDescent="0.25">
      <c r="K48" s="248"/>
    </row>
    <row r="49" spans="11:11" s="60" customFormat="1" x14ac:dyDescent="0.25">
      <c r="K49" s="248"/>
    </row>
    <row r="50" spans="11:11" s="60" customFormat="1" x14ac:dyDescent="0.25">
      <c r="K50" s="248"/>
    </row>
    <row r="51" spans="11:11" s="60" customFormat="1" x14ac:dyDescent="0.25">
      <c r="K51" s="248"/>
    </row>
    <row r="52" spans="11:11" s="60" customFormat="1" x14ac:dyDescent="0.25">
      <c r="K52" s="248"/>
    </row>
    <row r="53" spans="11:11" s="60" customFormat="1" x14ac:dyDescent="0.25">
      <c r="K53" s="248"/>
    </row>
    <row r="54" spans="11:11" s="60" customFormat="1" x14ac:dyDescent="0.25">
      <c r="K54" s="248"/>
    </row>
    <row r="55" spans="11:11" s="60" customFormat="1" x14ac:dyDescent="0.25">
      <c r="K55" s="248"/>
    </row>
    <row r="56" spans="11:11" s="60" customFormat="1" x14ac:dyDescent="0.25">
      <c r="K56" s="248"/>
    </row>
    <row r="57" spans="11:11" s="60" customFormat="1" x14ac:dyDescent="0.25">
      <c r="K57" s="248"/>
    </row>
    <row r="58" spans="11:11" s="60" customFormat="1" x14ac:dyDescent="0.25">
      <c r="K58" s="248"/>
    </row>
    <row r="59" spans="11:11" s="60" customFormat="1" x14ac:dyDescent="0.25">
      <c r="K59" s="248"/>
    </row>
  </sheetData>
  <mergeCells count="16">
    <mergeCell ref="B5:H5"/>
    <mergeCell ref="B6:H6"/>
    <mergeCell ref="B7:H7"/>
    <mergeCell ref="B10:H10"/>
    <mergeCell ref="B9:H9"/>
    <mergeCell ref="B8:H8"/>
    <mergeCell ref="B25:C25"/>
    <mergeCell ref="D14:E14"/>
    <mergeCell ref="B13:I13"/>
    <mergeCell ref="B15:C15"/>
    <mergeCell ref="D15:E15"/>
    <mergeCell ref="D16:D17"/>
    <mergeCell ref="D18:D19"/>
    <mergeCell ref="D20:D21"/>
    <mergeCell ref="D22:D23"/>
    <mergeCell ref="B11:H11"/>
  </mergeCells>
  <pageMargins left="0.75" right="0.75" top="1" bottom="1" header="0.5" footer="0.5"/>
  <pageSetup paperSize="9" scale="63" orientation="landscape" verticalDpi="0" r:id="rId1"/>
  <headerFooter alignWithMargins="0">
    <oddHeader>&amp;LHinnoittelulomake&amp;CToteutustyön hinnat&amp;R&amp;P/&amp;N</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zoomScale="90" zoomScaleNormal="90" workbookViewId="0">
      <selection activeCell="B5" sqref="B5:D5"/>
    </sheetView>
  </sheetViews>
  <sheetFormatPr defaultColWidth="9.109375" defaultRowHeight="13.2" x14ac:dyDescent="0.25"/>
  <cols>
    <col min="1" max="1" width="5.6640625" style="120" customWidth="1"/>
    <col min="2" max="2" width="51.33203125" style="113" customWidth="1"/>
    <col min="3" max="3" width="27" style="113" customWidth="1"/>
    <col min="4" max="4" width="48.44140625" style="111" customWidth="1"/>
    <col min="5" max="5" width="9.109375" style="120"/>
    <col min="6" max="16" width="9.109375" style="111"/>
    <col min="17" max="16384" width="9.109375" style="113"/>
  </cols>
  <sheetData>
    <row r="1" spans="1:16" s="111" customFormat="1" x14ac:dyDescent="0.25"/>
    <row r="2" spans="1:16" ht="13.5" customHeight="1" x14ac:dyDescent="0.25">
      <c r="A2" s="111"/>
      <c r="B2" s="112" t="s">
        <v>90</v>
      </c>
      <c r="C2" s="111"/>
      <c r="E2" s="111"/>
    </row>
    <row r="3" spans="1:16" x14ac:dyDescent="0.25">
      <c r="A3" s="114"/>
      <c r="B3" s="115"/>
      <c r="C3" s="116"/>
      <c r="E3" s="111"/>
    </row>
    <row r="4" spans="1:16" s="117" customFormat="1" ht="13.5" customHeight="1" x14ac:dyDescent="0.25">
      <c r="A4" s="114"/>
      <c r="B4" s="124" t="s">
        <v>3</v>
      </c>
      <c r="C4" s="130"/>
      <c r="D4" s="125"/>
      <c r="E4" s="114"/>
      <c r="F4" s="114"/>
      <c r="G4" s="114"/>
      <c r="H4" s="114"/>
      <c r="I4" s="114"/>
      <c r="J4" s="114"/>
      <c r="K4" s="114"/>
      <c r="L4" s="114"/>
      <c r="M4" s="114"/>
      <c r="N4" s="114"/>
      <c r="O4" s="114"/>
      <c r="P4" s="114"/>
    </row>
    <row r="5" spans="1:16" s="117" customFormat="1" ht="41.4" customHeight="1" x14ac:dyDescent="0.25">
      <c r="A5" s="114"/>
      <c r="B5" s="337" t="s">
        <v>155</v>
      </c>
      <c r="C5" s="338"/>
      <c r="D5" s="339"/>
      <c r="E5" s="114"/>
      <c r="F5" s="114"/>
      <c r="G5" s="114"/>
      <c r="H5" s="114"/>
      <c r="I5" s="114"/>
      <c r="J5" s="114"/>
      <c r="K5" s="114"/>
      <c r="L5" s="114"/>
      <c r="M5" s="114"/>
      <c r="N5" s="114"/>
      <c r="O5" s="114"/>
      <c r="P5" s="114"/>
    </row>
    <row r="6" spans="1:16" s="117" customFormat="1" x14ac:dyDescent="0.25">
      <c r="A6" s="114"/>
      <c r="B6" s="314" t="s">
        <v>156</v>
      </c>
      <c r="C6" s="315"/>
      <c r="D6" s="316"/>
      <c r="E6" s="114"/>
      <c r="F6" s="114"/>
      <c r="G6" s="114"/>
      <c r="H6" s="114"/>
      <c r="I6" s="114"/>
      <c r="J6" s="114"/>
      <c r="K6" s="114"/>
      <c r="L6" s="114"/>
      <c r="M6" s="114"/>
      <c r="N6" s="114"/>
      <c r="O6" s="114"/>
      <c r="P6" s="114"/>
    </row>
    <row r="7" spans="1:16" s="114" customFormat="1" x14ac:dyDescent="0.25">
      <c r="B7" s="118"/>
      <c r="C7" s="118"/>
      <c r="D7" s="118"/>
    </row>
    <row r="8" spans="1:16" s="111" customFormat="1" x14ac:dyDescent="0.25"/>
    <row r="9" spans="1:16" s="111" customFormat="1" ht="13.8" thickBot="1" x14ac:dyDescent="0.3">
      <c r="B9" s="115" t="s">
        <v>91</v>
      </c>
      <c r="C9" s="116"/>
    </row>
    <row r="10" spans="1:16" s="111" customFormat="1" x14ac:dyDescent="0.25">
      <c r="B10" s="143"/>
      <c r="C10" s="139" t="s">
        <v>160</v>
      </c>
      <c r="D10" s="140" t="s">
        <v>97</v>
      </c>
    </row>
    <row r="11" spans="1:16" s="111" customFormat="1" ht="13.8" thickBot="1" x14ac:dyDescent="0.3">
      <c r="B11" s="219" t="s">
        <v>151</v>
      </c>
      <c r="C11" s="141"/>
      <c r="D11" s="142"/>
    </row>
    <row r="12" spans="1:16" s="111" customFormat="1" x14ac:dyDescent="0.25"/>
    <row r="13" spans="1:16" s="111" customFormat="1" x14ac:dyDescent="0.25"/>
    <row r="14" spans="1:16" s="111" customFormat="1" x14ac:dyDescent="0.25"/>
    <row r="15" spans="1:16" s="111" customFormat="1" x14ac:dyDescent="0.25"/>
    <row r="16" spans="1:16" s="111" customFormat="1" x14ac:dyDescent="0.25"/>
    <row r="17" s="111" customFormat="1" x14ac:dyDescent="0.25"/>
    <row r="18" s="111" customFormat="1" x14ac:dyDescent="0.25"/>
    <row r="19" s="111" customFormat="1" x14ac:dyDescent="0.25"/>
    <row r="20" s="111" customFormat="1" x14ac:dyDescent="0.25"/>
    <row r="21" s="111" customFormat="1" x14ac:dyDescent="0.25"/>
    <row r="22" s="111" customFormat="1" x14ac:dyDescent="0.25"/>
    <row r="23" s="111" customFormat="1" x14ac:dyDescent="0.25"/>
    <row r="24" s="111" customFormat="1" x14ac:dyDescent="0.25"/>
    <row r="25" s="111" customFormat="1" x14ac:dyDescent="0.25"/>
    <row r="26" s="138" customFormat="1" x14ac:dyDescent="0.25"/>
    <row r="27" s="138" customFormat="1" x14ac:dyDescent="0.25"/>
    <row r="28" s="138" customFormat="1" x14ac:dyDescent="0.25"/>
    <row r="29" s="138" customFormat="1" x14ac:dyDescent="0.25"/>
    <row r="30" s="138" customFormat="1" x14ac:dyDescent="0.25"/>
    <row r="31" s="138" customFormat="1" x14ac:dyDescent="0.25"/>
    <row r="32" s="138" customFormat="1" x14ac:dyDescent="0.25"/>
    <row r="33" s="138" customFormat="1" x14ac:dyDescent="0.25"/>
    <row r="34" s="138" customFormat="1" x14ac:dyDescent="0.25"/>
    <row r="35" s="138" customFormat="1" x14ac:dyDescent="0.25"/>
    <row r="36" s="138" customFormat="1" x14ac:dyDescent="0.25"/>
    <row r="37" s="138" customFormat="1" x14ac:dyDescent="0.25"/>
    <row r="38" s="138" customFormat="1" x14ac:dyDescent="0.25"/>
    <row r="39" s="138" customFormat="1" x14ac:dyDescent="0.25"/>
    <row r="40" s="138" customFormat="1" x14ac:dyDescent="0.25"/>
    <row r="41" s="138" customFormat="1" x14ac:dyDescent="0.25"/>
    <row r="42" s="138" customFormat="1" x14ac:dyDescent="0.25"/>
    <row r="43" s="138" customFormat="1" x14ac:dyDescent="0.25"/>
    <row r="44" s="138" customFormat="1" x14ac:dyDescent="0.25"/>
    <row r="45" s="138" customFormat="1" x14ac:dyDescent="0.25"/>
    <row r="46" s="138" customFormat="1" x14ac:dyDescent="0.25"/>
    <row r="47" s="138" customFormat="1" x14ac:dyDescent="0.25"/>
    <row r="48" s="138" customFormat="1" x14ac:dyDescent="0.25"/>
    <row r="49" s="138" customFormat="1" x14ac:dyDescent="0.25"/>
  </sheetData>
  <mergeCells count="2">
    <mergeCell ref="B5:D5"/>
    <mergeCell ref="B6:D6"/>
  </mergeCells>
  <pageMargins left="0.75" right="0.75" top="1" bottom="1" header="0.5" footer="0.5"/>
  <pageSetup paperSize="9" orientation="landscape" verticalDpi="0" r:id="rId1"/>
  <headerFooter alignWithMargins="0">
    <oddHeader>&amp;LHinnoittelulomake&amp;CKehitysympäristön hinnoittelu&amp;R&amp;P/&amp;N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xcel" ma:contentTypeID="0x010100AC0B242B9E3BD848AF436AFC62F73FCC00FA10B5A40956EA409CFBDD1EF1FB9B77" ma:contentTypeVersion="13" ma:contentTypeDescription="Apotti: Excel-mallipohja" ma:contentTypeScope="" ma:versionID="45035bf96f0d20f148e08e89c0c8272f">
  <xsd:schema xmlns:xsd="http://www.w3.org/2001/XMLSchema" xmlns:xs="http://www.w3.org/2001/XMLSchema" xmlns:p="http://schemas.microsoft.com/office/2006/metadata/properties" xmlns:ns1="http://schemas.microsoft.com/sharepoint/v3" xmlns:ns2="9bc0189e-a237-4e0b-9897-e71b3b0643be" xmlns:ns3="5aa645da-c7a3-483f-bd2b-4c7420f86167" xmlns:ns4="http://schemas.microsoft.com/sharepoint/v3/fields" targetNamespace="http://schemas.microsoft.com/office/2006/metadata/properties" ma:root="true" ma:fieldsID="1153811d7b2410247d219056ea8316cd" ns1:_="" ns2:_="" ns3:_="" ns4:_="">
    <xsd:import namespace="http://schemas.microsoft.com/sharepoint/v3"/>
    <xsd:import namespace="9bc0189e-a237-4e0b-9897-e71b3b0643be"/>
    <xsd:import namespace="5aa645da-c7a3-483f-bd2b-4c7420f86167"/>
    <xsd:import namespace="http://schemas.microsoft.com/sharepoint/v3/fields"/>
    <xsd:element name="properties">
      <xsd:complexType>
        <xsd:sequence>
          <xsd:element name="documentManagement">
            <xsd:complexType>
              <xsd:all>
                <xsd:element ref="ns2:Kohdek_x00e4_ytt_x00e4_j_x00e4_ryhm_x00e4_t" minOccurs="0"/>
                <xsd:element ref="ns1:AverageRating" minOccurs="0"/>
                <xsd:element ref="ns1:RatingCount" minOccurs="0"/>
                <xsd:element ref="ns1:RatedBy" minOccurs="0"/>
                <xsd:element ref="ns1:Ratings" minOccurs="0"/>
                <xsd:element ref="ns1:LikesCount" minOccurs="0"/>
                <xsd:element ref="ns1:LikedBy" minOccurs="0"/>
                <xsd:element ref="ns3:TaxKeywordTaxHTField" minOccurs="0"/>
                <xsd:element ref="ns3:TaxCatchAll" minOccurs="0"/>
                <xsd:element ref="ns4: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9" nillable="true" ma:displayName="Luokitus (0 - 5)" ma:decimals="2" ma:description="Kaikkien lähetettyjen luokitusten keskiarvo" ma:internalName="AverageRating" ma:readOnly="true">
      <xsd:simpleType>
        <xsd:restriction base="dms:Number"/>
      </xsd:simpleType>
    </xsd:element>
    <xsd:element name="RatingCount" ma:index="10" nillable="true" ma:displayName="Luokitusten määrä" ma:decimals="0" ma:description="Lähetettyjen luokitusten määrä" ma:internalName="RatingCount" ma:readOnly="true">
      <xsd:simpleType>
        <xsd:restriction base="dms:Number"/>
      </xsd:simpleType>
    </xsd:element>
    <xsd:element name="RatedBy" ma:index="11" nillable="true" ma:displayName="Luokittelija" ma:description="Käyttäjät luokittelivat kohteen."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2" nillable="true" ma:displayName="Käyttäjän luokitukset" ma:description="Käyttäjän luokitukset kohteelle" ma:hidden="true" ma:internalName="Ratings">
      <xsd:simpleType>
        <xsd:restriction base="dms:Note"/>
      </xsd:simpleType>
    </xsd:element>
    <xsd:element name="LikesCount" ma:index="13" nillable="true" ma:displayName="Tykkäysten määrä" ma:internalName="LikesCount">
      <xsd:simpleType>
        <xsd:restriction base="dms:Unknown"/>
      </xsd:simpleType>
    </xsd:element>
    <xsd:element name="LikedBy" ma:index="14" nillable="true" ma:displayName="Tykkääjä"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bc0189e-a237-4e0b-9897-e71b3b0643be" elementFormDefault="qualified">
    <xsd:import namespace="http://schemas.microsoft.com/office/2006/documentManagement/types"/>
    <xsd:import namespace="http://schemas.microsoft.com/office/infopath/2007/PartnerControls"/>
    <xsd:element name="Kohdek_x00e4_ytt_x00e4_j_x00e4_ryhm_x00e4_t" ma:index="8" nillable="true" ma:displayName="Kohdekäyttäjäryhmät" ma:internalName="Kohdek_x00e4_ytt_x00e4_j_x00e4_ryhm_x00e4_t">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aa645da-c7a3-483f-bd2b-4c7420f86167" elementFormDefault="qualified">
    <xsd:import namespace="http://schemas.microsoft.com/office/2006/documentManagement/types"/>
    <xsd:import namespace="http://schemas.microsoft.com/office/infopath/2007/PartnerControls"/>
    <xsd:element name="TaxKeywordTaxHTField" ma:index="16" nillable="true" ma:taxonomy="true" ma:internalName="TaxKeywordTaxHTField" ma:taxonomyFieldName="TaxKeyword" ma:displayName="Yrityksen avainsanat" ma:fieldId="{23f27201-bee3-471e-b2e7-b64fd8b7ca38}" ma:taxonomyMulti="true" ma:sspId="0669a115-ea09-4d78-a860-a6197b39fabc" ma:termSetId="00000000-0000-0000-0000-000000000000" ma:anchorId="00000000-0000-0000-0000-000000000000" ma:open="true" ma:isKeyword="true">
      <xsd:complexType>
        <xsd:sequence>
          <xsd:element ref="pc:Terms" minOccurs="0" maxOccurs="1"/>
        </xsd:sequence>
      </xsd:complexType>
    </xsd:element>
    <xsd:element name="TaxCatchAll" ma:index="17" nillable="true" ma:displayName="Taxonomy Catch All Column" ma:description="" ma:hidden="true" ma:list="{523833b9-06e4-4406-ab07-7df6b02f8c31}" ma:internalName="TaxCatchAll" ma:showField="CatchAllData" ma:web="5aa645da-c7a3-483f-bd2b-4c7420f8616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8" nillable="true" ma:displayName="Versio"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_Version xmlns="http://schemas.microsoft.com/sharepoint/v3/fields" xsi:nil="true"/>
    <TaxKeywordTaxHTField xmlns="5aa645da-c7a3-483f-bd2b-4c7420f86167">
      <Terms xmlns="http://schemas.microsoft.com/office/infopath/2007/PartnerControls"/>
    </TaxKeywordTaxHTField>
    <Kohdek_x00e4_ytt_x00e4_j_x00e4_ryhm_x00e4_t xmlns="9bc0189e-a237-4e0b-9897-e71b3b0643be" xsi:nil="true"/>
    <Ratings xmlns="http://schemas.microsoft.com/sharepoint/v3" xsi:nil="true"/>
    <LikedBy xmlns="http://schemas.microsoft.com/sharepoint/v3">
      <UserInfo>
        <DisplayName/>
        <AccountId xsi:nil="true"/>
        <AccountType/>
      </UserInfo>
    </LikedBy>
    <TaxCatchAll xmlns="5aa645da-c7a3-483f-bd2b-4c7420f86167"/>
    <RatedBy xmlns="http://schemas.microsoft.com/sharepoint/v3">
      <UserInfo>
        <DisplayName/>
        <AccountId xsi:nil="true"/>
        <AccountType/>
      </UserInfo>
    </RatedBy>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843577-EECE-4478-8BF2-F0951DC54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bc0189e-a237-4e0b-9897-e71b3b0643be"/>
    <ds:schemaRef ds:uri="5aa645da-c7a3-483f-bd2b-4c7420f8616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816917-EC14-4B39-83A5-7D51E678017C}">
  <ds:schemaRefs>
    <ds:schemaRef ds:uri="http://purl.org/dc/terms/"/>
    <ds:schemaRef ds:uri="http://www.w3.org/XML/1998/namespace"/>
    <ds:schemaRef ds:uri="http://schemas.microsoft.com/sharepoint/v3/fields"/>
    <ds:schemaRef ds:uri="http://purl.org/dc/dcmitype/"/>
    <ds:schemaRef ds:uri="http://schemas.microsoft.com/sharepoint/v3"/>
    <ds:schemaRef ds:uri="http://schemas.microsoft.com/office/2006/documentManagement/types"/>
    <ds:schemaRef ds:uri="http://schemas.microsoft.com/office/infopath/2007/PartnerControls"/>
    <ds:schemaRef ds:uri="9bc0189e-a237-4e0b-9897-e71b3b0643be"/>
    <ds:schemaRef ds:uri="http://schemas.openxmlformats.org/package/2006/metadata/core-properties"/>
    <ds:schemaRef ds:uri="5aa645da-c7a3-483f-bd2b-4c7420f86167"/>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C5D914D2-0501-4178-9BF3-A3B2D9D677BB}">
  <ds:schemaRefs>
    <ds:schemaRef ds:uri="http://schemas.microsoft.com/office/2006/metadata/longProperties"/>
  </ds:schemaRefs>
</ds:datastoreItem>
</file>

<file path=customXml/itemProps4.xml><?xml version="1.0" encoding="utf-8"?>
<ds:datastoreItem xmlns:ds="http://schemas.openxmlformats.org/officeDocument/2006/customXml" ds:itemID="{22D1118A-59F0-46C0-A836-93DD82D780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7</vt:i4>
      </vt:variant>
      <vt:variant>
        <vt:lpstr>Nimetyt alueet</vt:lpstr>
      </vt:variant>
      <vt:variant>
        <vt:i4>9</vt:i4>
      </vt:variant>
    </vt:vector>
  </HeadingPairs>
  <TitlesOfParts>
    <vt:vector size="16" baseType="lpstr">
      <vt:lpstr>Ohjeet</vt:lpstr>
      <vt:lpstr>Hinnoittelun yhteenveto</vt:lpstr>
      <vt:lpstr>1. Järjestelmän käyttöoikeus</vt:lpstr>
      <vt:lpstr>2. Toteutus ja käyttöönotto</vt:lpstr>
      <vt:lpstr>3. Tuki- ja ylläpitopalvelut</vt:lpstr>
      <vt:lpstr>4. Lisätyöt ja jatkokehitys</vt:lpstr>
      <vt:lpstr>5. Kehitysympäristö</vt:lpstr>
      <vt:lpstr>'1. Järjestelmän käyttöoikeus'!Tulostusalue</vt:lpstr>
      <vt:lpstr>'2. Toteutus ja käyttöönotto'!Tulostusalue</vt:lpstr>
      <vt:lpstr>'3. Tuki- ja ylläpitopalvelut'!Tulostusalue</vt:lpstr>
      <vt:lpstr>'4. Lisätyöt ja jatkokehitys'!Tulostusalue</vt:lpstr>
      <vt:lpstr>'5. Kehitysympäristö'!Tulostusalue</vt:lpstr>
      <vt:lpstr>'Hinnoittelun yhteenveto'!Tulostusalue</vt:lpstr>
      <vt:lpstr>Ohjeet!Tulostusalue</vt:lpstr>
      <vt:lpstr>'1. Järjestelmän käyttöoikeus'!Tulostusotsikot</vt:lpstr>
      <vt:lpstr>'3. Tuki- ja ylläpitopalvelut'!Tulostusotsikot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2015-03-11T21:23:08Z</dcterms:created>
  <dcterms:modified xsi:type="dcterms:W3CDTF">2016-02-03T08:05:50Z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IconOverlay">
    <vt:lpwstr/>
  </property>
  <property fmtid="{D5CDD505-2E9C-101B-9397-08002B2CF9AE}" pid="4" name="ContentTypeId">
    <vt:lpwstr>0x010100AC0B242B9E3BD848AF436AFC62F73FCC00FA10B5A40956EA409CFBDD1EF1FB9B77</vt:lpwstr>
  </property>
  <property fmtid="{D5CDD505-2E9C-101B-9397-08002B2CF9AE}" pid="5" name="SharedWithUsers">
    <vt:lpwstr/>
  </property>
</Properties>
</file>